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9200" windowHeight="11280"/>
  </bookViews>
  <sheets>
    <sheet name="Лист1" sheetId="1" r:id="rId1"/>
    <sheet name="XLR_NoRangeSheet" sheetId="2" state="veryHidden" r:id="rId2"/>
  </sheets>
  <definedNames>
    <definedName name="Query1">Лист1!$A$8:$X$32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Лист1!$A$38:$K$38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H31" i="1"/>
  <c r="H22"/>
  <c r="H23"/>
  <c r="H24"/>
  <c r="H25"/>
  <c r="H26"/>
  <c r="H27"/>
  <c r="H28"/>
  <c r="H29"/>
  <c r="H21"/>
  <c r="H9"/>
  <c r="H10"/>
  <c r="H11"/>
  <c r="H12"/>
  <c r="H13"/>
  <c r="H14"/>
  <c r="H15"/>
  <c r="H16"/>
  <c r="H17"/>
  <c r="H18"/>
  <c r="H19"/>
  <c r="H8"/>
  <c r="J15" l="1"/>
  <c r="K15" s="1"/>
  <c r="J16"/>
  <c r="K16" s="1"/>
  <c r="J17"/>
  <c r="K17" s="1"/>
  <c r="J18"/>
  <c r="K18" s="1"/>
  <c r="J31"/>
  <c r="K31" s="1"/>
  <c r="J19"/>
  <c r="K19" s="1"/>
  <c r="J9"/>
  <c r="K9" s="1"/>
  <c r="J21"/>
  <c r="J23"/>
  <c r="K23" s="1"/>
  <c r="J24"/>
  <c r="K24" s="1"/>
  <c r="J25"/>
  <c r="K25" s="1"/>
  <c r="J26"/>
  <c r="K26" s="1"/>
  <c r="J27"/>
  <c r="K27" s="1"/>
  <c r="J28"/>
  <c r="K28" s="1"/>
  <c r="J29"/>
  <c r="K29" s="1"/>
  <c r="J12"/>
  <c r="K12" s="1"/>
  <c r="J13"/>
  <c r="K13" s="1"/>
  <c r="J10"/>
  <c r="K10" s="1"/>
  <c r="J14"/>
  <c r="K14" s="1"/>
  <c r="J11"/>
  <c r="K11" s="1"/>
  <c r="J22"/>
  <c r="K22" s="1"/>
  <c r="J8"/>
  <c r="B5" i="2"/>
  <c r="K8" i="1" l="1"/>
  <c r="J32"/>
  <c r="K21"/>
  <c r="K32" l="1"/>
  <c r="K33" s="1"/>
  <c r="E34" l="1"/>
</calcChain>
</file>

<file path=xl/sharedStrings.xml><?xml version="1.0" encoding="utf-8"?>
<sst xmlns="http://schemas.openxmlformats.org/spreadsheetml/2006/main" count="115" uniqueCount="88">
  <si>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</si>
  <si>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</si>
  <si>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</si>
  <si>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</si>
  <si>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</si>
  <si>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</si>
  <si>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</si>
  <si>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</si>
  <si>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</si>
  <si>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</si>
  <si>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</si>
  <si>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</si>
  <si>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</si>
  <si>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</si>
  <si>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</si>
  <si>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</si>
  <si>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</si>
  <si>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</si>
  <si>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</si>
  <si>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</si>
  <si>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</si>
  <si>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г.Уфа</t>
  </si>
  <si>
    <t>Поставка оборудования СПД - отдел развития</t>
  </si>
  <si>
    <t>, тел. , эл.почта:</t>
  </si>
  <si>
    <t/>
  </si>
  <si>
    <t>02.11.2015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</si>
  <si>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</si>
  <si>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</si>
  <si>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</si>
  <si>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шт</t>
  </si>
  <si>
    <t>ТРАНСИВЕР ONS-SC+-10G-SR</t>
  </si>
  <si>
    <t>Оптический трансивер для клиентского подключения по MM ОВ ОМ3 до 300 м, LC Connector, для карт 10x10G-LC оборудования DWDM ONS15454</t>
  </si>
  <si>
    <t>Тимофеев И.А. тел. 221-54-78 эл. почта: Timofeev@bashtel.ru</t>
  </si>
  <si>
    <t>Каримов В. Р. тел. 221-54-56 эл. почта: KarimovVR@bashtel.ru</t>
  </si>
  <si>
    <t xml:space="preserve">Поставка оборудования СПД </t>
  </si>
  <si>
    <t>МОДУЛЬ УПРАВЛЕНИЯ 15454-M-TNCE-K9</t>
  </si>
  <si>
    <t>ТРАНСИВЕР КАНАЛА УПРАВЛЕНИЯ ONS-SC-OSC-ULH</t>
  </si>
  <si>
    <t>ВЕНТИЛЯТОР 15454E-CC-FTA</t>
  </si>
  <si>
    <t>ТРАНСИВЕР ONS-XC-10G-SR-MM</t>
  </si>
  <si>
    <t>МОДУЛЬ ПИТАНИЯ PWR-C49-300DC</t>
  </si>
  <si>
    <t>МОДУЛЬ ПИТАНИЯ ME34X-PWR-DC</t>
  </si>
  <si>
    <t>КОММУТАТОР N3K-C3548P-10G</t>
  </si>
  <si>
    <t>ПРОЦЕССОР ВСТРОЕННЫЙ СЕРВИСНЫЙ ASR1000-ESP40</t>
  </si>
  <si>
    <t xml:space="preserve">МОДУЛЬ ПИТАНИЯ PWR-2700-DC </t>
  </si>
  <si>
    <t>КОМПЛЕКТУЮЩАЯ PWR-2700-DC/4</t>
  </si>
  <si>
    <t>МОДУЛЬ ПИТАНИЯ WS-CDC-2500W</t>
  </si>
  <si>
    <t>МОДУЛЬ ПИТАНИЯ PWR-ME3KX-DC</t>
  </si>
  <si>
    <t>ПОРТ-СЕРВЕР DIGI TS3      з 1739-16</t>
  </si>
  <si>
    <t>МОДУЛЬ ПИТАНИЯ N2200-PDC-400W=</t>
  </si>
  <si>
    <t xml:space="preserve">МОДУЛЬ УПРАВЛЕНИЯ ASR1000-RP2 </t>
  </si>
  <si>
    <t xml:space="preserve">ТРАНСИВЕР ONS-SC-2G-60.6 </t>
  </si>
  <si>
    <t>Трансивер канала управления SFP - ОС3/STM1/FE ULH-C-TEMP, разъем LC,1510, дальность 80-160 км</t>
  </si>
  <si>
    <t>Вентилятор с фильтром для ETSI ONS-15454 шасси, 48V</t>
  </si>
  <si>
    <t>Оптический трансивер для Cisco ONS15454, XFP - 10GB, разъем LC, 850 nm, SR, MM</t>
  </si>
  <si>
    <t>Оптический трансивер SFP- OC48/STM16, IR1, S-16.1,1310nm, SM, LC, ITEMP, дальность 15 км.</t>
  </si>
  <si>
    <t>Модуль сервисного процессора Cisco ASR1000, 40G</t>
  </si>
  <si>
    <t>Тип последовательного интерфейса: RS-232, RS-422, RS-485; Количество последовательных портов: 3; Модемный порт v.90/v.92; Ethernet LAN скорости передачи данных: 10, 100 Мбит/с; Защита от перенапряжения: 2 kV; Isolation: 1.5 kV; Количество портов Ethernet LAN ( RJ-45): 1; Входное напряжение: 9 - 30 В.</t>
  </si>
  <si>
    <t xml:space="preserve">Модуль оптический Cisco SFP OC-48/STM-16 DWDM SM, LC 80км 1560,61нм </t>
  </si>
  <si>
    <t>ТРАНСИВЕР ONS-SC+-10G-C</t>
  </si>
  <si>
    <t>Оптический трансивер перестраиваемый по длине волны Full C-band, LC Connector, для карт 10x10G-LC оборудования DWDM ONS15454</t>
  </si>
  <si>
    <t>Оборудование Cisco</t>
  </si>
  <si>
    <t>Прочее оборудование</t>
  </si>
  <si>
    <t>Блок питания для шасси
Cisco 7604, DC</t>
  </si>
  <si>
    <t>Блок питания для
коммутаторов Catalyst 6000
2500W DC Power Supply</t>
  </si>
  <si>
    <t>Блок питания для Cisco
ME3600X DC</t>
  </si>
  <si>
    <t>Блок питания N2200‐PDC‐
400W для Cisco Nexus 3548</t>
  </si>
  <si>
    <t>МОДУЛЬ ОПТИЧЕСКОГО КАНАЛА
УПРАВЛЕНИЯ 15454‐OSCM‐RF</t>
  </si>
  <si>
    <t>КАБЕЛЬ ОПТИЧЕСКИЙ 15454‐MPOMPO‐
8=</t>
  </si>
  <si>
    <t>ТРАНСИВЕР ONS‐SI‐2G‐I1=</t>
  </si>
  <si>
    <t>Модуль управления Cisco ONS 15454‐M‐TNCE‐K9=,
включая: SF‐NCS2KR10.0FSK9</t>
  </si>
  <si>
    <t>Коммутатор Cisco Nexus N3K‐C3548P‐10G. В
комплектации: блок питания N2200‐PDC‐400W ‐
2 шт., комплектующие N3KC3064‐ACC‐KIT ‐ 1 шт.,
програмное обеспечение N3KUK9‐602A4.5 ‐ 1 шт.,
вентилятор NXA‐FAN‐30CFM‐F ‐ 4 шт.</t>
  </si>
  <si>
    <t>Блок питания для Cisco Catalyst 4900, 300‐Watt, DC,
PWR‐C49‐300DC=</t>
  </si>
  <si>
    <t>Блок питания ME34X‐PWRDC для коммутатора Cisco
ME 3400E</t>
  </si>
  <si>
    <t>Управляющий модуль для Cisco 6500 Series, 2 порта
TenGigabit Ehernet X2, 3порта Gigabit Ehernet SFP,
включая: VS‐S2T‐10G= ‐ 1 шт,
VS‐SUP2T‐10G ‐ 1 шт,
MEM‐SUP2T‐2GB ‐ 1 шт,
VS‐F6K‐PFC4 ‐ 1 шт,
MEM‐C6K‐INTFL1GB ‐ 1 шт,
S2TIBK9N‐15001SY ‐ 1 шт,</t>
  </si>
  <si>
    <t>Блок питания для шасси Cisco‐7606, 2700 Watt PWR‐
2700‐DC=, включая: 7606‐PEM‐CVR</t>
  </si>
  <si>
    <t>Модуль для ONS15454, отвечающий за
формирование оптического канала управления OSC,
1510 nm</t>
  </si>
  <si>
    <t>Многоволоконный патчкорд ‐ MPO to MPO для
Cisco ONS15454, длиной 8метров</t>
  </si>
  <si>
    <t>Модуль Cisco ASR1000‐RP2=
Route Processor 2 8GB DRAM, включая: M‐ASR1K‐HDD‐ 80GB, M‐ASR1K‐RP2‐8GB</t>
  </si>
  <si>
    <t>руб. с НДС.</t>
  </si>
  <si>
    <t xml:space="preserve">Предельная сумма лота составляет:  </t>
  </si>
  <si>
    <t>Оборудование DWDM Cisco</t>
  </si>
  <si>
    <t>МОДУЛЬ УПРАВЛЕНИЯ VS-S2T-10G</t>
  </si>
  <si>
    <t>Отдел  эксплуатации сетей</t>
  </si>
  <si>
    <r>
      <t>до</t>
    </r>
    <r>
      <rPr>
        <b/>
        <sz val="11"/>
        <rFont val="Calibri"/>
        <family val="2"/>
        <charset val="204"/>
        <scheme val="minor"/>
      </rPr>
      <t xml:space="preserve"> 15 августа</t>
    </r>
    <r>
      <rPr>
        <b/>
        <sz val="11"/>
        <color theme="1"/>
        <rFont val="Calibri"/>
        <family val="2"/>
        <charset val="204"/>
        <scheme val="minor"/>
      </rPr>
      <t xml:space="preserve"> 2016 г.</t>
    </r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</si>
  <si>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</t>
  </si>
  <si>
    <t>Максимальная цена за единицу измерения без НДС, включая стоимость тары и доставку, рубли РФ</t>
  </si>
  <si>
    <r>
      <t>III кв (15</t>
    </r>
    <r>
      <rPr>
        <sz val="11"/>
        <rFont val="Times New Roman"/>
        <family val="1"/>
        <charset val="204"/>
      </rPr>
      <t>.08</t>
    </r>
    <r>
      <rPr>
        <sz val="11"/>
        <color theme="1"/>
        <rFont val="Times New Roman"/>
        <family val="1"/>
        <charset val="204"/>
      </rPr>
      <t>.2016)</t>
    </r>
  </si>
  <si>
    <t>Приложение 1.2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</si>
</sst>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164" fontId="0" fillId="2" borderId="1" xfId="0" applyNumberFormat="1" applyFill="1" applyBorder="1" applyAlignment="1">
      <alignment horizontal="right"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2" borderId="1" xfId="0" applyNumberFormat="1" applyFill="1" applyBorder="1" applyAlignment="1">
      <alignment horizontal="left" vertical="top"/>
    </xf>
    <xf numFmtId="1" fontId="0" fillId="2" borderId="1" xfId="0" applyNumberFormat="1" applyFill="1" applyBorder="1" applyAlignment="1">
      <alignment horizontal="left" vertical="top"/>
    </xf>
    <xf numFmtId="0" fontId="7" fillId="0" borderId="1" xfId="0" applyFont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6" fillId="0" borderId="1" xfId="0" applyFont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/>
    </xf>
    <xf numFmtId="49" fontId="7" fillId="0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NumberFormat="1" applyFill="1" applyBorder="1" applyAlignment="1">
      <alignment horizontal="left" vertical="top"/>
    </xf>
    <xf numFmtId="1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2" borderId="1" xfId="0" applyFill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/>
    </xf>
    <xf numFmtId="0" fontId="0" fillId="0" borderId="8" xfId="0" applyBorder="1" applyAlignment="1"/>
    <xf numFmtId="0" fontId="0" fillId="0" borderId="7" xfId="0" applyBorder="1" applyAlignment="1"/>
    <xf numFmtId="0" fontId="0" fillId="0" borderId="9" xfId="0" applyBorder="1" applyAlignment="1"/>
    <xf numFmtId="164" fontId="2" fillId="0" borderId="8" xfId="0" applyNumberFormat="1" applyFont="1" applyBorder="1" applyAlignment="1"/>
    <xf numFmtId="164" fontId="0" fillId="0" borderId="1" xfId="0" applyNumberFormat="1" applyFont="1" applyBorder="1" applyAlignment="1"/>
    <xf numFmtId="0" fontId="11" fillId="0" borderId="0" xfId="0" applyFont="1" applyAlignment="1">
      <alignment horizontal="right"/>
    </xf>
    <xf numFmtId="0" fontId="11" fillId="0" borderId="0" xfId="0" applyFont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48"/>
  <sheetViews>
    <sheetView tabSelected="1" topLeftCell="A31" zoomScale="115" zoomScaleNormal="115" workbookViewId="0">
      <selection activeCell="A47" sqref="A47:XFD47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45.42578125" customWidth="1"/>
    <col min="5" max="5" width="48.7109375" customWidth="1"/>
    <col min="7" max="7" width="12.85546875" customWidth="1"/>
    <col min="9" max="9" width="25.5703125" style="7" customWidth="1"/>
    <col min="10" max="10" width="16" style="4" customWidth="1"/>
    <col min="11" max="11" width="18.28515625" style="6" customWidth="1"/>
    <col min="12" max="12" width="19" customWidth="1"/>
    <col min="20" max="23" width="9.140625" style="7"/>
  </cols>
  <sheetData>
    <row r="1" spans="1:24">
      <c r="J1" s="7" t="s">
        <v>87</v>
      </c>
    </row>
    <row r="2" spans="1:24">
      <c r="B2" s="55" t="s">
        <v>9</v>
      </c>
      <c r="C2" s="55"/>
      <c r="D2" s="55"/>
      <c r="E2" s="55"/>
      <c r="F2" s="55"/>
      <c r="G2" s="55"/>
      <c r="H2" s="55"/>
      <c r="I2" s="55"/>
      <c r="J2" s="55"/>
      <c r="K2" s="55"/>
    </row>
    <row r="3" spans="1:24">
      <c r="C3" s="7" t="s">
        <v>34</v>
      </c>
      <c r="D3" s="17"/>
      <c r="E3" s="16" t="s">
        <v>82</v>
      </c>
    </row>
    <row r="4" spans="1:24" s="8" customFormat="1" ht="15" customHeight="1">
      <c r="B4" s="56" t="s">
        <v>0</v>
      </c>
      <c r="C4" s="59" t="s">
        <v>18</v>
      </c>
      <c r="D4" s="56" t="s">
        <v>11</v>
      </c>
      <c r="E4" s="56" t="s">
        <v>1</v>
      </c>
      <c r="F4" s="56" t="s">
        <v>10</v>
      </c>
      <c r="G4" s="58"/>
      <c r="H4" s="58"/>
      <c r="I4" s="69" t="s">
        <v>85</v>
      </c>
      <c r="J4" s="65" t="s">
        <v>13</v>
      </c>
      <c r="K4" s="57" t="s">
        <v>15</v>
      </c>
    </row>
    <row r="5" spans="1:24" s="9" customFormat="1" ht="64.5" customHeight="1">
      <c r="B5" s="56"/>
      <c r="C5" s="60"/>
      <c r="D5" s="56"/>
      <c r="E5" s="56"/>
      <c r="F5" s="56"/>
      <c r="G5" s="5" t="s">
        <v>86</v>
      </c>
      <c r="H5" s="5" t="s">
        <v>12</v>
      </c>
      <c r="I5" s="70"/>
      <c r="J5" s="66"/>
      <c r="K5" s="57"/>
    </row>
    <row r="6" spans="1:24" s="8" customFormat="1">
      <c r="B6" s="10">
        <v>1</v>
      </c>
      <c r="C6" s="18">
        <v>2</v>
      </c>
      <c r="D6" s="10">
        <v>3</v>
      </c>
      <c r="E6" s="10">
        <v>4</v>
      </c>
      <c r="F6" s="10">
        <v>5</v>
      </c>
      <c r="G6" s="10">
        <v>6</v>
      </c>
      <c r="H6" s="10">
        <v>8</v>
      </c>
      <c r="I6" s="29">
        <v>9</v>
      </c>
      <c r="J6" s="10">
        <v>10</v>
      </c>
      <c r="K6" s="10">
        <v>11</v>
      </c>
    </row>
    <row r="7" spans="1:24" s="8" customFormat="1" ht="18.75">
      <c r="B7" s="41"/>
      <c r="C7" s="61" t="s">
        <v>60</v>
      </c>
      <c r="D7" s="62"/>
      <c r="E7" s="62"/>
      <c r="F7" s="62"/>
      <c r="G7" s="62"/>
      <c r="H7" s="62"/>
      <c r="I7" s="62"/>
      <c r="J7" s="62"/>
      <c r="K7" s="63"/>
    </row>
    <row r="8" spans="1:24" ht="30">
      <c r="A8" s="7"/>
      <c r="B8" s="42">
        <v>1</v>
      </c>
      <c r="C8" s="34">
        <v>41924</v>
      </c>
      <c r="D8" s="36" t="s">
        <v>35</v>
      </c>
      <c r="E8" s="43" t="s">
        <v>69</v>
      </c>
      <c r="F8" s="28" t="s">
        <v>29</v>
      </c>
      <c r="G8" s="30">
        <v>1</v>
      </c>
      <c r="H8" s="31">
        <f>G8</f>
        <v>1</v>
      </c>
      <c r="I8" s="26">
        <v>285420.67</v>
      </c>
      <c r="J8" s="26">
        <f t="shared" ref="J8:J18" si="0">I8*H8</f>
        <v>285420.67</v>
      </c>
      <c r="K8" s="26">
        <f t="shared" ref="K8:K19" si="1">J8*1.18</f>
        <v>336796.39059999998</v>
      </c>
      <c r="L8" s="7"/>
      <c r="M8" s="7"/>
      <c r="N8" s="7"/>
      <c r="O8" s="7"/>
      <c r="P8" s="7"/>
      <c r="Q8" s="7"/>
      <c r="R8" s="7"/>
      <c r="S8" s="7"/>
      <c r="X8" s="7"/>
    </row>
    <row r="9" spans="1:24" ht="45">
      <c r="A9" s="7"/>
      <c r="B9" s="42">
        <v>2</v>
      </c>
      <c r="C9" s="34">
        <v>41470</v>
      </c>
      <c r="D9" s="32" t="s">
        <v>49</v>
      </c>
      <c r="E9" s="43" t="s">
        <v>77</v>
      </c>
      <c r="F9" s="2" t="s">
        <v>29</v>
      </c>
      <c r="G9" s="30">
        <v>1</v>
      </c>
      <c r="H9" s="31">
        <f t="shared" ref="H9:H19" si="2">G9</f>
        <v>1</v>
      </c>
      <c r="I9" s="3">
        <v>1034942.78</v>
      </c>
      <c r="J9" s="26">
        <f t="shared" si="0"/>
        <v>1034942.78</v>
      </c>
      <c r="K9" s="26">
        <f t="shared" si="1"/>
        <v>1221232.4804</v>
      </c>
      <c r="L9" s="7"/>
      <c r="M9" s="7"/>
      <c r="N9" s="7"/>
      <c r="O9" s="7"/>
      <c r="P9" s="7"/>
      <c r="Q9" s="7"/>
      <c r="R9" s="7"/>
      <c r="S9" s="7"/>
      <c r="X9" s="7"/>
    </row>
    <row r="10" spans="1:24" s="7" customFormat="1" ht="75">
      <c r="B10" s="42">
        <v>3</v>
      </c>
      <c r="C10" s="34">
        <v>43464</v>
      </c>
      <c r="D10" s="32" t="s">
        <v>41</v>
      </c>
      <c r="E10" s="43" t="s">
        <v>70</v>
      </c>
      <c r="F10" s="2" t="s">
        <v>29</v>
      </c>
      <c r="G10" s="30">
        <v>1</v>
      </c>
      <c r="H10" s="31">
        <f t="shared" si="2"/>
        <v>1</v>
      </c>
      <c r="I10" s="3">
        <v>984965.39</v>
      </c>
      <c r="J10" s="26">
        <f t="shared" si="0"/>
        <v>984965.39</v>
      </c>
      <c r="K10" s="26">
        <f t="shared" si="1"/>
        <v>1162259.1602</v>
      </c>
    </row>
    <row r="11" spans="1:24" s="7" customFormat="1" ht="30">
      <c r="B11" s="42">
        <v>4</v>
      </c>
      <c r="C11" s="34">
        <v>41469</v>
      </c>
      <c r="D11" s="36" t="s">
        <v>42</v>
      </c>
      <c r="E11" s="27" t="s">
        <v>55</v>
      </c>
      <c r="F11" s="2" t="s">
        <v>29</v>
      </c>
      <c r="G11" s="30">
        <v>1</v>
      </c>
      <c r="H11" s="31">
        <f t="shared" si="2"/>
        <v>1</v>
      </c>
      <c r="I11" s="3">
        <v>1754571.97</v>
      </c>
      <c r="J11" s="26">
        <f t="shared" si="0"/>
        <v>1754571.97</v>
      </c>
      <c r="K11" s="26">
        <f t="shared" si="1"/>
        <v>2070394.9245999998</v>
      </c>
    </row>
    <row r="12" spans="1:24" ht="30">
      <c r="A12" s="7"/>
      <c r="B12" s="42">
        <v>5</v>
      </c>
      <c r="C12" s="35">
        <v>41417</v>
      </c>
      <c r="D12" s="33" t="s">
        <v>39</v>
      </c>
      <c r="E12" s="27" t="s">
        <v>71</v>
      </c>
      <c r="F12" s="37" t="s">
        <v>29</v>
      </c>
      <c r="G12" s="38">
        <v>8</v>
      </c>
      <c r="H12" s="31">
        <f t="shared" si="2"/>
        <v>8</v>
      </c>
      <c r="I12" s="40">
        <v>35391.56</v>
      </c>
      <c r="J12" s="40">
        <f t="shared" si="0"/>
        <v>283132.48</v>
      </c>
      <c r="K12" s="26">
        <f t="shared" si="1"/>
        <v>334096.32639999996</v>
      </c>
      <c r="L12" s="7"/>
      <c r="M12" s="7"/>
      <c r="N12" s="7"/>
      <c r="O12" s="7"/>
      <c r="P12" s="7"/>
      <c r="Q12" s="7"/>
      <c r="R12" s="7"/>
      <c r="S12" s="7"/>
      <c r="X12" s="7"/>
    </row>
    <row r="13" spans="1:24" ht="45">
      <c r="A13" s="7"/>
      <c r="B13" s="42">
        <v>6</v>
      </c>
      <c r="C13" s="34"/>
      <c r="D13" s="32" t="s">
        <v>40</v>
      </c>
      <c r="E13" s="27" t="s">
        <v>72</v>
      </c>
      <c r="F13" s="2" t="s">
        <v>29</v>
      </c>
      <c r="G13" s="30">
        <v>8</v>
      </c>
      <c r="H13" s="31">
        <f t="shared" si="2"/>
        <v>8</v>
      </c>
      <c r="I13" s="3">
        <v>29259.34</v>
      </c>
      <c r="J13" s="26">
        <f t="shared" si="0"/>
        <v>234074.72</v>
      </c>
      <c r="K13" s="26">
        <f t="shared" si="1"/>
        <v>276208.16959999996</v>
      </c>
      <c r="L13" s="7"/>
      <c r="M13" s="7"/>
      <c r="N13" s="7"/>
      <c r="O13" s="7"/>
      <c r="P13" s="7"/>
      <c r="Q13" s="7"/>
      <c r="R13" s="7"/>
      <c r="S13" s="7"/>
      <c r="X13" s="7"/>
    </row>
    <row r="14" spans="1:24" s="7" customFormat="1" ht="135">
      <c r="B14" s="42">
        <v>7</v>
      </c>
      <c r="C14" s="34">
        <v>40246</v>
      </c>
      <c r="D14" s="32" t="s">
        <v>81</v>
      </c>
      <c r="E14" s="27" t="s">
        <v>73</v>
      </c>
      <c r="F14" s="2" t="s">
        <v>29</v>
      </c>
      <c r="G14" s="30">
        <v>1</v>
      </c>
      <c r="H14" s="31">
        <f t="shared" si="2"/>
        <v>1</v>
      </c>
      <c r="I14" s="3">
        <v>1228700.33</v>
      </c>
      <c r="J14" s="26">
        <f t="shared" si="0"/>
        <v>1228700.33</v>
      </c>
      <c r="K14" s="26">
        <f t="shared" si="1"/>
        <v>1449866.3894</v>
      </c>
    </row>
    <row r="15" spans="1:24" s="7" customFormat="1" ht="45">
      <c r="B15" s="42">
        <v>8</v>
      </c>
      <c r="C15" s="35">
        <v>41410</v>
      </c>
      <c r="D15" s="33" t="s">
        <v>43</v>
      </c>
      <c r="E15" s="27" t="s">
        <v>74</v>
      </c>
      <c r="F15" s="2" t="s">
        <v>29</v>
      </c>
      <c r="G15" s="30">
        <v>2</v>
      </c>
      <c r="H15" s="31">
        <f t="shared" si="2"/>
        <v>2</v>
      </c>
      <c r="I15" s="3">
        <v>153649.95000000001</v>
      </c>
      <c r="J15" s="26">
        <f t="shared" si="0"/>
        <v>307299.90000000002</v>
      </c>
      <c r="K15" s="26">
        <f t="shared" si="1"/>
        <v>362613.88199999998</v>
      </c>
    </row>
    <row r="16" spans="1:24" s="7" customFormat="1" ht="30">
      <c r="B16" s="42">
        <v>9</v>
      </c>
      <c r="C16" s="35">
        <v>38958</v>
      </c>
      <c r="D16" s="33" t="s">
        <v>44</v>
      </c>
      <c r="E16" s="27" t="s">
        <v>62</v>
      </c>
      <c r="F16" s="2" t="s">
        <v>29</v>
      </c>
      <c r="G16" s="30">
        <v>2</v>
      </c>
      <c r="H16" s="31">
        <f t="shared" si="2"/>
        <v>2</v>
      </c>
      <c r="I16" s="3">
        <v>153649.95000000001</v>
      </c>
      <c r="J16" s="26">
        <f t="shared" si="0"/>
        <v>307299.90000000002</v>
      </c>
      <c r="K16" s="26">
        <f t="shared" si="1"/>
        <v>362613.88199999998</v>
      </c>
    </row>
    <row r="17" spans="1:24" ht="45">
      <c r="A17" s="7"/>
      <c r="B17" s="42">
        <v>10</v>
      </c>
      <c r="C17" s="34">
        <v>41406</v>
      </c>
      <c r="D17" s="32" t="s">
        <v>45</v>
      </c>
      <c r="E17" s="27" t="s">
        <v>63</v>
      </c>
      <c r="F17" s="2" t="s">
        <v>29</v>
      </c>
      <c r="G17" s="30">
        <v>2</v>
      </c>
      <c r="H17" s="31">
        <f t="shared" si="2"/>
        <v>2</v>
      </c>
      <c r="I17" s="3">
        <v>235865.46</v>
      </c>
      <c r="J17" s="26">
        <f t="shared" si="0"/>
        <v>471730.92</v>
      </c>
      <c r="K17" s="26">
        <f t="shared" si="1"/>
        <v>556642.4855999999</v>
      </c>
      <c r="L17" s="7"/>
      <c r="M17" s="7"/>
      <c r="N17" s="7"/>
      <c r="O17" s="7"/>
      <c r="P17" s="7"/>
      <c r="Q17" s="7"/>
      <c r="R17" s="7"/>
      <c r="S17" s="7"/>
      <c r="X17" s="7"/>
    </row>
    <row r="18" spans="1:24" s="7" customFormat="1" ht="30">
      <c r="B18" s="42">
        <v>11</v>
      </c>
      <c r="C18" s="34">
        <v>41419</v>
      </c>
      <c r="D18" s="32" t="s">
        <v>46</v>
      </c>
      <c r="E18" s="27" t="s">
        <v>64</v>
      </c>
      <c r="F18" s="2" t="s">
        <v>29</v>
      </c>
      <c r="G18" s="30">
        <v>2</v>
      </c>
      <c r="H18" s="31">
        <f t="shared" si="2"/>
        <v>2</v>
      </c>
      <c r="I18" s="3">
        <v>52669.16</v>
      </c>
      <c r="J18" s="26">
        <f t="shared" si="0"/>
        <v>105338.32</v>
      </c>
      <c r="K18" s="26">
        <f t="shared" si="1"/>
        <v>124299.2176</v>
      </c>
    </row>
    <row r="19" spans="1:24" ht="30">
      <c r="A19" s="7"/>
      <c r="B19" s="42">
        <v>12</v>
      </c>
      <c r="C19" s="34"/>
      <c r="D19" s="32" t="s">
        <v>48</v>
      </c>
      <c r="E19" s="27" t="s">
        <v>65</v>
      </c>
      <c r="F19" s="2" t="s">
        <v>29</v>
      </c>
      <c r="G19" s="30">
        <v>4</v>
      </c>
      <c r="H19" s="31">
        <f t="shared" si="2"/>
        <v>4</v>
      </c>
      <c r="I19" s="3">
        <v>37751.339999999997</v>
      </c>
      <c r="J19" s="26">
        <f>I19*H19</f>
        <v>151005.35999999999</v>
      </c>
      <c r="K19" s="26">
        <f t="shared" si="1"/>
        <v>178186.32479999997</v>
      </c>
      <c r="L19" s="7"/>
      <c r="M19" s="7"/>
      <c r="N19" s="7"/>
      <c r="O19" s="7"/>
      <c r="P19" s="7"/>
      <c r="Q19" s="7"/>
      <c r="R19" s="7"/>
      <c r="S19" s="7"/>
      <c r="X19" s="7"/>
    </row>
    <row r="20" spans="1:24" s="7" customFormat="1" ht="18.75">
      <c r="B20" s="42"/>
      <c r="C20" s="61" t="s">
        <v>80</v>
      </c>
      <c r="D20" s="62"/>
      <c r="E20" s="62"/>
      <c r="F20" s="62"/>
      <c r="G20" s="62"/>
      <c r="H20" s="62"/>
      <c r="I20" s="62"/>
      <c r="J20" s="62"/>
      <c r="K20" s="63"/>
    </row>
    <row r="21" spans="1:24" s="7" customFormat="1" ht="30">
      <c r="B21" s="42">
        <v>13</v>
      </c>
      <c r="C21" s="35">
        <v>41415</v>
      </c>
      <c r="D21" s="36" t="s">
        <v>37</v>
      </c>
      <c r="E21" s="27" t="s">
        <v>52</v>
      </c>
      <c r="F21" s="37" t="s">
        <v>29</v>
      </c>
      <c r="G21" s="38">
        <v>1</v>
      </c>
      <c r="H21" s="39">
        <f>G21</f>
        <v>1</v>
      </c>
      <c r="I21" s="40">
        <v>31445.15</v>
      </c>
      <c r="J21" s="40">
        <f t="shared" ref="J21:J29" si="3">I21*H21</f>
        <v>31445.15</v>
      </c>
      <c r="K21" s="26">
        <f t="shared" ref="K21:K31" si="4">J21*1.18</f>
        <v>37105.277000000002</v>
      </c>
    </row>
    <row r="22" spans="1:24" ht="30">
      <c r="A22" s="7"/>
      <c r="B22" s="42">
        <v>14</v>
      </c>
      <c r="C22" s="34">
        <v>41388</v>
      </c>
      <c r="D22" s="36" t="s">
        <v>36</v>
      </c>
      <c r="E22" s="27" t="s">
        <v>51</v>
      </c>
      <c r="F22" s="28" t="s">
        <v>29</v>
      </c>
      <c r="G22" s="30">
        <v>1</v>
      </c>
      <c r="H22" s="39">
        <f t="shared" ref="H22:H29" si="5">G22</f>
        <v>1</v>
      </c>
      <c r="I22" s="26">
        <v>109892.62</v>
      </c>
      <c r="J22" s="26">
        <f t="shared" si="3"/>
        <v>109892.62</v>
      </c>
      <c r="K22" s="26">
        <f>J22*1.18</f>
        <v>129673.29159999998</v>
      </c>
      <c r="L22" s="7"/>
      <c r="M22" s="7"/>
      <c r="N22" s="7"/>
      <c r="O22" s="7"/>
      <c r="P22" s="7"/>
      <c r="Q22" s="7"/>
      <c r="R22" s="7"/>
      <c r="S22" s="7"/>
      <c r="X22" s="7"/>
    </row>
    <row r="23" spans="1:24" s="7" customFormat="1" ht="45">
      <c r="B23" s="42">
        <v>15</v>
      </c>
      <c r="C23" s="35">
        <v>40266</v>
      </c>
      <c r="D23" s="36" t="s">
        <v>58</v>
      </c>
      <c r="E23" s="27" t="s">
        <v>59</v>
      </c>
      <c r="F23" s="37" t="s">
        <v>29</v>
      </c>
      <c r="G23" s="38">
        <v>1</v>
      </c>
      <c r="H23" s="39">
        <f t="shared" si="5"/>
        <v>1</v>
      </c>
      <c r="I23" s="40">
        <v>864114.21</v>
      </c>
      <c r="J23" s="40">
        <f t="shared" si="3"/>
        <v>864114.21</v>
      </c>
      <c r="K23" s="26">
        <f t="shared" si="4"/>
        <v>1019654.7677999999</v>
      </c>
    </row>
    <row r="24" spans="1:24" ht="30">
      <c r="A24" s="7"/>
      <c r="B24" s="42">
        <v>16</v>
      </c>
      <c r="C24" s="35">
        <v>41428</v>
      </c>
      <c r="D24" s="36" t="s">
        <v>38</v>
      </c>
      <c r="E24" s="27" t="s">
        <v>53</v>
      </c>
      <c r="F24" s="37" t="s">
        <v>29</v>
      </c>
      <c r="G24" s="38">
        <v>3</v>
      </c>
      <c r="H24" s="39">
        <f t="shared" si="5"/>
        <v>3</v>
      </c>
      <c r="I24" s="40">
        <v>87889.15</v>
      </c>
      <c r="J24" s="40">
        <f t="shared" si="3"/>
        <v>263667.44999999995</v>
      </c>
      <c r="K24" s="26">
        <f t="shared" si="4"/>
        <v>311127.59099999996</v>
      </c>
      <c r="L24" s="7"/>
      <c r="M24" s="7"/>
      <c r="N24" s="7"/>
      <c r="O24" s="7"/>
      <c r="P24" s="7"/>
      <c r="Q24" s="7"/>
      <c r="R24" s="7"/>
      <c r="S24" s="7"/>
      <c r="X24" s="7"/>
    </row>
    <row r="25" spans="1:24" ht="60">
      <c r="A25" s="7"/>
      <c r="B25" s="42">
        <v>17</v>
      </c>
      <c r="C25" s="35">
        <v>38988</v>
      </c>
      <c r="D25" s="36" t="s">
        <v>30</v>
      </c>
      <c r="E25" s="27" t="s">
        <v>31</v>
      </c>
      <c r="F25" s="37" t="s">
        <v>29</v>
      </c>
      <c r="G25" s="38">
        <v>3</v>
      </c>
      <c r="H25" s="39">
        <f t="shared" si="5"/>
        <v>3</v>
      </c>
      <c r="I25" s="40">
        <v>62405.58</v>
      </c>
      <c r="J25" s="40">
        <f t="shared" si="3"/>
        <v>187216.74</v>
      </c>
      <c r="K25" s="26">
        <f t="shared" si="4"/>
        <v>220915.75319999998</v>
      </c>
      <c r="L25" s="7"/>
      <c r="M25" s="7"/>
      <c r="N25" s="7"/>
      <c r="O25" s="7"/>
      <c r="P25" s="7"/>
      <c r="Q25" s="7"/>
      <c r="R25" s="7"/>
      <c r="S25" s="7"/>
      <c r="X25" s="7"/>
    </row>
    <row r="26" spans="1:24" ht="60">
      <c r="A26" s="7"/>
      <c r="B26" s="42">
        <v>18</v>
      </c>
      <c r="C26" s="35">
        <v>41409</v>
      </c>
      <c r="D26" s="36" t="s">
        <v>66</v>
      </c>
      <c r="E26" s="27" t="s">
        <v>75</v>
      </c>
      <c r="F26" s="37" t="s">
        <v>29</v>
      </c>
      <c r="G26" s="38">
        <v>1</v>
      </c>
      <c r="H26" s="39">
        <f t="shared" si="5"/>
        <v>1</v>
      </c>
      <c r="I26" s="40">
        <v>203391.42</v>
      </c>
      <c r="J26" s="40">
        <f t="shared" si="3"/>
        <v>203391.42</v>
      </c>
      <c r="K26" s="26">
        <f t="shared" si="4"/>
        <v>240001.8756</v>
      </c>
      <c r="L26" s="7"/>
      <c r="M26" s="7"/>
      <c r="N26" s="7"/>
      <c r="O26" s="7"/>
      <c r="P26" s="7"/>
      <c r="Q26" s="7"/>
      <c r="R26" s="7"/>
      <c r="S26" s="7"/>
      <c r="X26" s="7"/>
    </row>
    <row r="27" spans="1:24" ht="30">
      <c r="A27" s="7"/>
      <c r="B27" s="42">
        <v>19</v>
      </c>
      <c r="C27" s="35">
        <v>41391</v>
      </c>
      <c r="D27" s="36" t="s">
        <v>67</v>
      </c>
      <c r="E27" s="27" t="s">
        <v>76</v>
      </c>
      <c r="F27" s="37" t="s">
        <v>29</v>
      </c>
      <c r="G27" s="38">
        <v>3</v>
      </c>
      <c r="H27" s="39">
        <f t="shared" si="5"/>
        <v>3</v>
      </c>
      <c r="I27" s="40">
        <v>33067.71</v>
      </c>
      <c r="J27" s="40">
        <f t="shared" si="3"/>
        <v>99203.13</v>
      </c>
      <c r="K27" s="26">
        <f t="shared" si="4"/>
        <v>117059.6934</v>
      </c>
      <c r="L27" s="7"/>
      <c r="M27" s="7"/>
      <c r="N27" s="7"/>
      <c r="O27" s="7"/>
      <c r="P27" s="7"/>
      <c r="Q27" s="7"/>
      <c r="R27" s="7"/>
      <c r="S27" s="7"/>
      <c r="X27" s="7"/>
    </row>
    <row r="28" spans="1:24" ht="30">
      <c r="A28" s="7"/>
      <c r="B28" s="42">
        <v>20</v>
      </c>
      <c r="C28" s="35">
        <v>41490</v>
      </c>
      <c r="D28" s="36" t="s">
        <v>68</v>
      </c>
      <c r="E28" s="27" t="s">
        <v>54</v>
      </c>
      <c r="F28" s="37" t="s">
        <v>29</v>
      </c>
      <c r="G28" s="38">
        <v>2</v>
      </c>
      <c r="H28" s="39">
        <f t="shared" si="5"/>
        <v>2</v>
      </c>
      <c r="I28" s="40">
        <v>127776.7</v>
      </c>
      <c r="J28" s="40">
        <f t="shared" si="3"/>
        <v>255553.4</v>
      </c>
      <c r="K28" s="26">
        <f t="shared" si="4"/>
        <v>301553.01199999999</v>
      </c>
      <c r="L28" s="7"/>
      <c r="M28" s="7"/>
      <c r="N28" s="7"/>
      <c r="O28" s="7"/>
      <c r="P28" s="7"/>
      <c r="Q28" s="7"/>
      <c r="R28" s="7"/>
      <c r="S28" s="7"/>
      <c r="X28" s="7"/>
    </row>
    <row r="29" spans="1:24" s="7" customFormat="1" ht="30">
      <c r="B29" s="42">
        <v>21</v>
      </c>
      <c r="C29" s="35">
        <v>44175</v>
      </c>
      <c r="D29" s="36" t="s">
        <v>50</v>
      </c>
      <c r="E29" s="27" t="s">
        <v>57</v>
      </c>
      <c r="F29" s="37" t="s">
        <v>29</v>
      </c>
      <c r="G29" s="38">
        <v>1</v>
      </c>
      <c r="H29" s="39">
        <f t="shared" si="5"/>
        <v>1</v>
      </c>
      <c r="I29" s="40">
        <v>307120.52</v>
      </c>
      <c r="J29" s="40">
        <f t="shared" si="3"/>
        <v>307120.52</v>
      </c>
      <c r="K29" s="26">
        <f t="shared" si="4"/>
        <v>362402.21360000002</v>
      </c>
    </row>
    <row r="30" spans="1:24" s="7" customFormat="1" ht="18.75">
      <c r="B30" s="42"/>
      <c r="C30" s="61" t="s">
        <v>61</v>
      </c>
      <c r="D30" s="62"/>
      <c r="E30" s="62"/>
      <c r="F30" s="62"/>
      <c r="G30" s="62"/>
      <c r="H30" s="62"/>
      <c r="I30" s="62"/>
      <c r="J30" s="62"/>
      <c r="K30" s="63"/>
    </row>
    <row r="31" spans="1:24" ht="105">
      <c r="A31" s="7"/>
      <c r="B31" s="42">
        <v>22</v>
      </c>
      <c r="C31" s="34">
        <v>42509</v>
      </c>
      <c r="D31" s="32" t="s">
        <v>47</v>
      </c>
      <c r="E31" s="27" t="s">
        <v>56</v>
      </c>
      <c r="F31" s="2" t="s">
        <v>29</v>
      </c>
      <c r="G31" s="30">
        <v>2</v>
      </c>
      <c r="H31" s="31">
        <f>G31</f>
        <v>2</v>
      </c>
      <c r="I31" s="3">
        <v>54324.54</v>
      </c>
      <c r="J31" s="26">
        <f>I31*H31</f>
        <v>108649.08</v>
      </c>
      <c r="K31" s="26">
        <f t="shared" si="4"/>
        <v>128205.91439999999</v>
      </c>
      <c r="L31" s="7"/>
      <c r="M31" s="7"/>
      <c r="N31" s="7"/>
      <c r="O31" s="7"/>
      <c r="P31" s="7"/>
      <c r="Q31" s="7"/>
      <c r="R31" s="7"/>
      <c r="S31" s="7"/>
      <c r="X31" s="7"/>
    </row>
    <row r="32" spans="1:24">
      <c r="A32" s="7"/>
      <c r="B32" s="12"/>
      <c r="C32" s="14"/>
      <c r="D32" s="13"/>
      <c r="E32" s="13"/>
      <c r="F32" s="14"/>
      <c r="G32" s="14"/>
      <c r="H32" s="14"/>
      <c r="I32" s="15"/>
      <c r="J32" s="44">
        <f>SUM($J$8:$J$31)</f>
        <v>9578736.4600000009</v>
      </c>
      <c r="K32" s="44">
        <f>SUM($K$8:$K$31)</f>
        <v>11302909.0228</v>
      </c>
      <c r="L32" s="7"/>
      <c r="M32" s="7"/>
      <c r="N32" s="7"/>
      <c r="O32" s="7"/>
      <c r="P32" s="7"/>
      <c r="Q32" s="7"/>
      <c r="R32" s="7"/>
      <c r="S32" s="7"/>
      <c r="X32" s="7"/>
    </row>
    <row r="33" spans="1:24">
      <c r="A33" s="7"/>
      <c r="B33" s="52"/>
      <c r="C33" s="11"/>
      <c r="D33" s="1"/>
      <c r="E33" s="1"/>
      <c r="F33" s="11"/>
      <c r="G33" s="11"/>
      <c r="H33" s="11"/>
      <c r="I33" s="11"/>
      <c r="J33" s="11" t="s">
        <v>14</v>
      </c>
      <c r="K33" s="49">
        <f>K32*18/118</f>
        <v>1724172.5628</v>
      </c>
      <c r="L33" s="7"/>
      <c r="M33" s="7"/>
      <c r="N33" s="7"/>
      <c r="O33" s="7"/>
      <c r="P33" s="7"/>
      <c r="Q33" s="7"/>
      <c r="R33" s="7"/>
      <c r="S33" s="7"/>
      <c r="X33" s="7"/>
    </row>
    <row r="34" spans="1:24">
      <c r="A34" s="7"/>
      <c r="B34" s="46" t="s">
        <v>79</v>
      </c>
      <c r="C34" s="45"/>
      <c r="D34" s="45"/>
      <c r="E34" s="48">
        <f>K32</f>
        <v>11302909.0228</v>
      </c>
      <c r="F34" s="45" t="s">
        <v>78</v>
      </c>
      <c r="G34" s="45"/>
      <c r="H34" s="45"/>
      <c r="I34" s="45"/>
      <c r="J34" s="45"/>
      <c r="K34" s="47"/>
      <c r="L34" s="7"/>
      <c r="M34" s="7"/>
      <c r="N34" s="7"/>
      <c r="O34" s="7"/>
      <c r="P34" s="7"/>
      <c r="Q34" s="7"/>
      <c r="R34" s="7"/>
      <c r="S34" s="7"/>
      <c r="X34" s="7"/>
    </row>
    <row r="35" spans="1:24">
      <c r="B35" s="54" t="s">
        <v>2</v>
      </c>
      <c r="C35" s="54"/>
      <c r="D35" s="54"/>
      <c r="E35" s="54"/>
      <c r="F35" s="54"/>
      <c r="G35" s="54"/>
      <c r="H35" s="54"/>
      <c r="I35" s="54"/>
      <c r="J35" s="54"/>
      <c r="K35" s="54"/>
    </row>
    <row r="36" spans="1:24" s="7" customFormat="1">
      <c r="B36" s="53" t="s">
        <v>3</v>
      </c>
      <c r="C36" s="53"/>
      <c r="D36" s="53"/>
      <c r="E36" s="67" t="s">
        <v>83</v>
      </c>
      <c r="F36" s="67"/>
      <c r="G36" s="67"/>
      <c r="H36" s="67"/>
      <c r="I36" s="67"/>
      <c r="J36" s="67"/>
      <c r="K36" s="67"/>
    </row>
    <row r="37" spans="1:24" s="7" customFormat="1" ht="32.1" customHeight="1">
      <c r="B37" s="64" t="s">
        <v>4</v>
      </c>
      <c r="C37" s="64"/>
      <c r="D37" s="64"/>
      <c r="E37" s="68" t="s">
        <v>8</v>
      </c>
      <c r="F37" s="68"/>
      <c r="G37" s="68"/>
      <c r="H37" s="68"/>
      <c r="I37" s="68"/>
      <c r="J37" s="68"/>
      <c r="K37" s="68"/>
      <c r="L37" s="1"/>
    </row>
    <row r="38" spans="1:24" s="7" customFormat="1">
      <c r="B38" s="64" t="s">
        <v>5</v>
      </c>
      <c r="C38" s="64"/>
      <c r="D38" s="64"/>
      <c r="E38" s="71" t="s">
        <v>84</v>
      </c>
      <c r="F38" s="72"/>
      <c r="G38" s="72"/>
      <c r="H38" s="72"/>
      <c r="I38" s="72"/>
      <c r="J38" s="72"/>
      <c r="K38" s="73"/>
    </row>
    <row r="39" spans="1:24" s="7" customFormat="1" ht="15" customHeight="1">
      <c r="B39" s="64"/>
      <c r="C39" s="64"/>
      <c r="D39" s="64"/>
      <c r="E39" s="74"/>
      <c r="F39" s="75"/>
      <c r="G39" s="75"/>
      <c r="H39" s="75"/>
      <c r="I39" s="75"/>
      <c r="J39" s="75"/>
      <c r="K39" s="76"/>
    </row>
    <row r="40" spans="1:24" s="7" customFormat="1" ht="15" customHeight="1">
      <c r="B40" s="64"/>
      <c r="C40" s="64"/>
      <c r="D40" s="64"/>
      <c r="E40" s="74"/>
      <c r="F40" s="75"/>
      <c r="G40" s="75"/>
      <c r="H40" s="75"/>
      <c r="I40" s="75"/>
      <c r="J40" s="75"/>
      <c r="K40" s="76"/>
    </row>
    <row r="41" spans="1:24" s="7" customFormat="1" ht="15" customHeight="1">
      <c r="B41" s="64"/>
      <c r="C41" s="64"/>
      <c r="D41" s="64"/>
      <c r="E41" s="74"/>
      <c r="F41" s="75"/>
      <c r="G41" s="75"/>
      <c r="H41" s="75"/>
      <c r="I41" s="75"/>
      <c r="J41" s="75"/>
      <c r="K41" s="76"/>
    </row>
    <row r="42" spans="1:24" s="7" customFormat="1" ht="15.75" customHeight="1">
      <c r="B42" s="64"/>
      <c r="C42" s="64"/>
      <c r="D42" s="64"/>
      <c r="E42" s="77"/>
      <c r="F42" s="78"/>
      <c r="G42" s="78"/>
      <c r="H42" s="78"/>
      <c r="I42" s="78"/>
      <c r="J42" s="78"/>
      <c r="K42" s="79"/>
    </row>
    <row r="43" spans="1:24" s="7" customFormat="1">
      <c r="B43" s="53" t="s">
        <v>17</v>
      </c>
      <c r="C43" s="53"/>
      <c r="D43" s="53"/>
      <c r="E43" s="54" t="s">
        <v>16</v>
      </c>
      <c r="F43" s="54"/>
      <c r="G43" s="54"/>
      <c r="H43" s="54"/>
      <c r="I43" s="54"/>
      <c r="J43" s="54"/>
      <c r="K43" s="54"/>
    </row>
    <row r="44" spans="1:24" s="7" customFormat="1">
      <c r="B44" s="53" t="s">
        <v>6</v>
      </c>
      <c r="C44" s="53"/>
      <c r="D44" s="53"/>
      <c r="E44" s="54" t="s">
        <v>32</v>
      </c>
      <c r="F44" s="54"/>
      <c r="G44" s="54"/>
      <c r="H44" s="54"/>
      <c r="I44" s="54"/>
      <c r="J44" s="54"/>
      <c r="K44" s="54"/>
    </row>
    <row r="45" spans="1:24" s="7" customFormat="1">
      <c r="B45" s="53" t="s">
        <v>7</v>
      </c>
      <c r="C45" s="53"/>
      <c r="D45" s="53"/>
      <c r="E45" s="54" t="s">
        <v>33</v>
      </c>
      <c r="F45" s="54"/>
      <c r="G45" s="54"/>
      <c r="H45" s="54"/>
      <c r="I45" s="54"/>
      <c r="J45" s="54"/>
      <c r="K45" s="54"/>
    </row>
    <row r="46" spans="1:24" s="7" customFormat="1">
      <c r="B46" s="19"/>
      <c r="C46" s="19"/>
      <c r="D46" s="19"/>
      <c r="E46" s="20"/>
      <c r="F46" s="20"/>
      <c r="G46" s="20"/>
      <c r="H46" s="20"/>
      <c r="I46" s="20"/>
      <c r="J46" s="20"/>
    </row>
    <row r="47" spans="1:24" s="7" customFormat="1" ht="15.75">
      <c r="B47" s="23"/>
      <c r="C47" s="23"/>
      <c r="D47" s="50"/>
      <c r="E47" s="23"/>
      <c r="G47" s="20"/>
      <c r="H47" s="51"/>
      <c r="I47" s="20"/>
      <c r="J47" s="20"/>
    </row>
    <row r="48" spans="1:24" s="7" customFormat="1">
      <c r="B48" s="23"/>
      <c r="C48" s="23"/>
      <c r="D48" s="24"/>
      <c r="E48" s="25"/>
      <c r="F48" s="23"/>
    </row>
  </sheetData>
  <mergeCells count="26">
    <mergeCell ref="C20:K20"/>
    <mergeCell ref="C30:K30"/>
    <mergeCell ref="B38:D42"/>
    <mergeCell ref="J4:J5"/>
    <mergeCell ref="B36:D36"/>
    <mergeCell ref="B35:K35"/>
    <mergeCell ref="B37:D37"/>
    <mergeCell ref="E36:K36"/>
    <mergeCell ref="E37:K37"/>
    <mergeCell ref="I4:I5"/>
    <mergeCell ref="C7:K7"/>
    <mergeCell ref="E38:K42"/>
    <mergeCell ref="B2:K2"/>
    <mergeCell ref="B4:B5"/>
    <mergeCell ref="D4:D5"/>
    <mergeCell ref="K4:K5"/>
    <mergeCell ref="E4:E5"/>
    <mergeCell ref="F4:F5"/>
    <mergeCell ref="G4:H4"/>
    <mergeCell ref="C4:C5"/>
    <mergeCell ref="B44:D44"/>
    <mergeCell ref="B45:D45"/>
    <mergeCell ref="B43:D43"/>
    <mergeCell ref="E43:K43"/>
    <mergeCell ref="E44:K44"/>
    <mergeCell ref="E45:K45"/>
  </mergeCells>
  <pageMargins left="0.78740157480314965" right="0.39370078740157483" top="0.78740157480314965" bottom="0.39370078740157483" header="0.31496062992125984" footer="0.31496062992125984"/>
  <pageSetup paperSize="9" scale="6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1" t="s">
        <v>19</v>
      </c>
      <c r="B5" t="e">
        <f>XLR_ERRNAME</f>
        <v>#NAME?</v>
      </c>
    </row>
    <row r="6" spans="1:19">
      <c r="A6" t="s">
        <v>20</v>
      </c>
      <c r="B6">
        <v>7297</v>
      </c>
      <c r="C6" s="22" t="s">
        <v>21</v>
      </c>
      <c r="D6">
        <v>4867</v>
      </c>
      <c r="E6" s="22" t="s">
        <v>22</v>
      </c>
      <c r="F6" s="22" t="s">
        <v>23</v>
      </c>
      <c r="G6" s="22" t="s">
        <v>24</v>
      </c>
      <c r="H6" s="22" t="s">
        <v>24</v>
      </c>
      <c r="I6" s="22" t="s">
        <v>24</v>
      </c>
      <c r="J6" s="22" t="s">
        <v>22</v>
      </c>
      <c r="K6" s="22" t="s">
        <v>25</v>
      </c>
      <c r="L6" s="22" t="s">
        <v>26</v>
      </c>
      <c r="M6" s="22" t="s">
        <v>24</v>
      </c>
      <c r="N6" s="22" t="s">
        <v>24</v>
      </c>
      <c r="O6">
        <v>246342</v>
      </c>
      <c r="P6" s="22" t="s">
        <v>27</v>
      </c>
      <c r="Q6">
        <v>0</v>
      </c>
      <c r="R6" s="22" t="s">
        <v>24</v>
      </c>
      <c r="S6" s="22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Фаррахова Эльвера Римовна</cp:lastModifiedBy>
  <cp:lastPrinted>2016-04-12T06:35:43Z</cp:lastPrinted>
  <dcterms:created xsi:type="dcterms:W3CDTF">2013-12-19T08:11:42Z</dcterms:created>
  <dcterms:modified xsi:type="dcterms:W3CDTF">2016-04-12T06:36:07Z</dcterms:modified>
</cp:coreProperties>
</file>