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10" windowWidth="15480" windowHeight="80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Лист1!$A$1:$K$165</definedName>
  </definedNames>
  <calcPr calcId="145621"/>
</workbook>
</file>

<file path=xl/calcChain.xml><?xml version="1.0" encoding="utf-8"?>
<calcChain xmlns="http://schemas.openxmlformats.org/spreadsheetml/2006/main">
  <c r="J152" i="1" l="1"/>
  <c r="BH7" i="1" l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12" i="1"/>
  <c r="BH113" i="1"/>
  <c r="BH114" i="1"/>
  <c r="BH115" i="1"/>
  <c r="BH116" i="1"/>
  <c r="BH117" i="1"/>
  <c r="BH118" i="1"/>
  <c r="BH119" i="1"/>
  <c r="BH120" i="1"/>
  <c r="BH121" i="1"/>
  <c r="BH122" i="1"/>
  <c r="BH123" i="1"/>
  <c r="BH124" i="1"/>
  <c r="BH125" i="1"/>
  <c r="BH126" i="1"/>
  <c r="BH127" i="1"/>
  <c r="BH128" i="1"/>
  <c r="BH129" i="1"/>
  <c r="BH130" i="1"/>
  <c r="BH131" i="1"/>
  <c r="BH132" i="1"/>
  <c r="BH133" i="1"/>
  <c r="BH134" i="1"/>
  <c r="BH135" i="1"/>
  <c r="BH136" i="1"/>
  <c r="BH137" i="1"/>
  <c r="BH138" i="1"/>
  <c r="BH139" i="1"/>
  <c r="BH140" i="1"/>
  <c r="BH141" i="1"/>
  <c r="BH142" i="1"/>
  <c r="BH143" i="1"/>
  <c r="BH144" i="1"/>
  <c r="BH145" i="1"/>
  <c r="BH146" i="1"/>
  <c r="BH147" i="1"/>
  <c r="BH148" i="1"/>
  <c r="BH149" i="1"/>
  <c r="BH150" i="1"/>
  <c r="BH6" i="1"/>
  <c r="G13" i="1"/>
  <c r="F13" i="1" l="1"/>
  <c r="F15" i="1"/>
  <c r="F16" i="1"/>
  <c r="F17" i="1"/>
  <c r="F19" i="1"/>
  <c r="F20" i="1"/>
  <c r="F21" i="1"/>
  <c r="F23" i="1"/>
  <c r="F24" i="1"/>
  <c r="F25" i="1"/>
  <c r="F27" i="1"/>
  <c r="F28" i="1"/>
  <c r="F29" i="1"/>
  <c r="F31" i="1"/>
  <c r="F32" i="1"/>
  <c r="F33" i="1"/>
  <c r="F35" i="1"/>
  <c r="F36" i="1"/>
  <c r="F37" i="1"/>
  <c r="F39" i="1"/>
  <c r="F40" i="1"/>
  <c r="F41" i="1"/>
  <c r="F43" i="1"/>
  <c r="F44" i="1"/>
  <c r="F45" i="1"/>
  <c r="F47" i="1"/>
  <c r="F48" i="1"/>
  <c r="F49" i="1"/>
  <c r="F51" i="1"/>
  <c r="F52" i="1"/>
  <c r="F53" i="1"/>
  <c r="F55" i="1"/>
  <c r="F56" i="1"/>
  <c r="F57" i="1"/>
  <c r="F59" i="1"/>
  <c r="F60" i="1"/>
  <c r="F61" i="1"/>
  <c r="F63" i="1"/>
  <c r="F64" i="1"/>
  <c r="F65" i="1"/>
  <c r="F67" i="1"/>
  <c r="F68" i="1"/>
  <c r="F69" i="1"/>
  <c r="F71" i="1"/>
  <c r="F72" i="1"/>
  <c r="F73" i="1"/>
  <c r="F75" i="1"/>
  <c r="F76" i="1"/>
  <c r="F77" i="1"/>
  <c r="F79" i="1"/>
  <c r="F80" i="1"/>
  <c r="F81" i="1"/>
  <c r="F83" i="1"/>
  <c r="F84" i="1"/>
  <c r="G7" i="1"/>
  <c r="F7" i="1" s="1"/>
  <c r="G8" i="1"/>
  <c r="F8" i="1" s="1"/>
  <c r="G9" i="1"/>
  <c r="F9" i="1" s="1"/>
  <c r="G10" i="1"/>
  <c r="F10" i="1" s="1"/>
  <c r="G11" i="1"/>
  <c r="F11" i="1" s="1"/>
  <c r="G12" i="1"/>
  <c r="F12" i="1" s="1"/>
  <c r="G14" i="1"/>
  <c r="F14" i="1" s="1"/>
  <c r="G15" i="1"/>
  <c r="G16" i="1"/>
  <c r="G17" i="1"/>
  <c r="G18" i="1"/>
  <c r="F18" i="1" s="1"/>
  <c r="G19" i="1"/>
  <c r="G20" i="1"/>
  <c r="G21" i="1"/>
  <c r="G22" i="1"/>
  <c r="F22" i="1" s="1"/>
  <c r="G23" i="1"/>
  <c r="G24" i="1"/>
  <c r="G25" i="1"/>
  <c r="G26" i="1"/>
  <c r="F26" i="1" s="1"/>
  <c r="G27" i="1"/>
  <c r="G28" i="1"/>
  <c r="G29" i="1"/>
  <c r="G30" i="1"/>
  <c r="F30" i="1" s="1"/>
  <c r="G31" i="1"/>
  <c r="G32" i="1"/>
  <c r="G33" i="1"/>
  <c r="G34" i="1"/>
  <c r="F34" i="1" s="1"/>
  <c r="G35" i="1"/>
  <c r="G36" i="1"/>
  <c r="G37" i="1"/>
  <c r="G38" i="1"/>
  <c r="F38" i="1" s="1"/>
  <c r="G39" i="1"/>
  <c r="G40" i="1"/>
  <c r="G41" i="1"/>
  <c r="G42" i="1"/>
  <c r="F42" i="1" s="1"/>
  <c r="G43" i="1"/>
  <c r="G44" i="1"/>
  <c r="G45" i="1"/>
  <c r="G46" i="1"/>
  <c r="F46" i="1" s="1"/>
  <c r="G47" i="1"/>
  <c r="G48" i="1"/>
  <c r="G49" i="1"/>
  <c r="G50" i="1"/>
  <c r="F50" i="1" s="1"/>
  <c r="G51" i="1"/>
  <c r="G52" i="1"/>
  <c r="G53" i="1"/>
  <c r="G54" i="1"/>
  <c r="F54" i="1" s="1"/>
  <c r="G55" i="1"/>
  <c r="G56" i="1"/>
  <c r="G57" i="1"/>
  <c r="G58" i="1"/>
  <c r="F58" i="1" s="1"/>
  <c r="G59" i="1"/>
  <c r="G60" i="1"/>
  <c r="G61" i="1"/>
  <c r="G62" i="1"/>
  <c r="F62" i="1" s="1"/>
  <c r="G63" i="1"/>
  <c r="G64" i="1"/>
  <c r="G65" i="1"/>
  <c r="G66" i="1"/>
  <c r="F66" i="1" s="1"/>
  <c r="G67" i="1"/>
  <c r="G68" i="1"/>
  <c r="G69" i="1"/>
  <c r="G70" i="1"/>
  <c r="F70" i="1" s="1"/>
  <c r="G71" i="1"/>
  <c r="G72" i="1"/>
  <c r="G73" i="1"/>
  <c r="G74" i="1"/>
  <c r="F74" i="1" s="1"/>
  <c r="G75" i="1"/>
  <c r="G76" i="1"/>
  <c r="G77" i="1"/>
  <c r="G78" i="1"/>
  <c r="F78" i="1" s="1"/>
  <c r="G79" i="1"/>
  <c r="G80" i="1"/>
  <c r="G81" i="1"/>
  <c r="G82" i="1"/>
  <c r="F82" i="1" s="1"/>
  <c r="G83" i="1"/>
  <c r="G84" i="1"/>
  <c r="G85" i="1"/>
  <c r="F85" i="1" s="1"/>
  <c r="G86" i="1"/>
  <c r="F86" i="1" s="1"/>
  <c r="G87" i="1"/>
  <c r="F87" i="1" s="1"/>
  <c r="G88" i="1"/>
  <c r="F88" i="1" s="1"/>
  <c r="G89" i="1"/>
  <c r="F89" i="1" s="1"/>
  <c r="G90" i="1"/>
  <c r="F90" i="1" s="1"/>
  <c r="G91" i="1"/>
  <c r="F91" i="1" s="1"/>
  <c r="G92" i="1"/>
  <c r="F92" i="1" s="1"/>
  <c r="G93" i="1"/>
  <c r="F93" i="1" s="1"/>
  <c r="G94" i="1"/>
  <c r="F94" i="1" s="1"/>
  <c r="G95" i="1"/>
  <c r="F95" i="1" s="1"/>
  <c r="G96" i="1"/>
  <c r="F96" i="1" s="1"/>
  <c r="G97" i="1"/>
  <c r="F97" i="1" s="1"/>
  <c r="G98" i="1"/>
  <c r="F98" i="1" s="1"/>
  <c r="G99" i="1"/>
  <c r="F99" i="1" s="1"/>
  <c r="G100" i="1"/>
  <c r="F100" i="1" s="1"/>
  <c r="G101" i="1"/>
  <c r="F101" i="1" s="1"/>
  <c r="G102" i="1"/>
  <c r="F102" i="1" s="1"/>
  <c r="G103" i="1"/>
  <c r="F103" i="1" s="1"/>
  <c r="G104" i="1"/>
  <c r="F104" i="1" s="1"/>
  <c r="G105" i="1"/>
  <c r="F105" i="1" s="1"/>
  <c r="G106" i="1"/>
  <c r="F106" i="1" s="1"/>
  <c r="G107" i="1"/>
  <c r="F107" i="1" s="1"/>
  <c r="G108" i="1"/>
  <c r="F108" i="1" s="1"/>
  <c r="G109" i="1"/>
  <c r="F109" i="1" s="1"/>
  <c r="G110" i="1"/>
  <c r="F110" i="1" s="1"/>
  <c r="G111" i="1"/>
  <c r="F111" i="1" s="1"/>
  <c r="G112" i="1"/>
  <c r="F112" i="1" s="1"/>
  <c r="G113" i="1"/>
  <c r="F113" i="1" s="1"/>
  <c r="G114" i="1"/>
  <c r="F114" i="1" s="1"/>
  <c r="G115" i="1"/>
  <c r="F115" i="1" s="1"/>
  <c r="G116" i="1"/>
  <c r="F116" i="1" s="1"/>
  <c r="G117" i="1"/>
  <c r="F117" i="1" s="1"/>
  <c r="G118" i="1"/>
  <c r="F118" i="1" s="1"/>
  <c r="G119" i="1"/>
  <c r="F119" i="1" s="1"/>
  <c r="G120" i="1"/>
  <c r="F120" i="1" s="1"/>
  <c r="G121" i="1"/>
  <c r="F121" i="1" s="1"/>
  <c r="G122" i="1"/>
  <c r="F122" i="1" s="1"/>
  <c r="G123" i="1"/>
  <c r="F123" i="1" s="1"/>
  <c r="G124" i="1"/>
  <c r="F124" i="1" s="1"/>
  <c r="G125" i="1"/>
  <c r="F125" i="1" s="1"/>
  <c r="G126" i="1"/>
  <c r="F126" i="1" s="1"/>
  <c r="G127" i="1"/>
  <c r="F127" i="1" s="1"/>
  <c r="G128" i="1"/>
  <c r="F128" i="1" s="1"/>
  <c r="G129" i="1"/>
  <c r="F129" i="1" s="1"/>
  <c r="G130" i="1"/>
  <c r="F130" i="1" s="1"/>
  <c r="G131" i="1"/>
  <c r="F131" i="1" s="1"/>
  <c r="G132" i="1"/>
  <c r="F132" i="1" s="1"/>
  <c r="G133" i="1"/>
  <c r="F133" i="1" s="1"/>
  <c r="G134" i="1"/>
  <c r="F134" i="1" s="1"/>
  <c r="G135" i="1"/>
  <c r="F135" i="1" s="1"/>
  <c r="G136" i="1"/>
  <c r="F136" i="1" s="1"/>
  <c r="G137" i="1"/>
  <c r="F137" i="1" s="1"/>
  <c r="G138" i="1"/>
  <c r="F138" i="1" s="1"/>
  <c r="G139" i="1"/>
  <c r="F139" i="1" s="1"/>
  <c r="G140" i="1"/>
  <c r="F140" i="1" s="1"/>
  <c r="G141" i="1"/>
  <c r="F141" i="1" s="1"/>
  <c r="G142" i="1"/>
  <c r="F142" i="1" s="1"/>
  <c r="G143" i="1"/>
  <c r="F143" i="1" s="1"/>
  <c r="G144" i="1"/>
  <c r="F144" i="1" s="1"/>
  <c r="G145" i="1"/>
  <c r="F145" i="1" s="1"/>
  <c r="G146" i="1"/>
  <c r="F146" i="1" s="1"/>
  <c r="G147" i="1"/>
  <c r="F147" i="1" s="1"/>
  <c r="G148" i="1"/>
  <c r="F148" i="1" s="1"/>
  <c r="G149" i="1"/>
  <c r="F149" i="1" s="1"/>
  <c r="G150" i="1"/>
  <c r="F150" i="1" s="1"/>
  <c r="G6" i="1"/>
  <c r="F6" i="1" s="1"/>
  <c r="Q103" i="1" l="1"/>
  <c r="J103" i="1"/>
  <c r="Q86" i="1"/>
  <c r="J86" i="1"/>
  <c r="Q104" i="1"/>
  <c r="J104" i="1"/>
  <c r="Q85" i="1"/>
  <c r="J85" i="1"/>
  <c r="J81" i="1"/>
  <c r="Q81" i="1"/>
  <c r="J80" i="1"/>
  <c r="J137" i="1" l="1"/>
  <c r="J136" i="1"/>
  <c r="Q137" i="1" l="1"/>
  <c r="Q136" i="1"/>
  <c r="Q134" i="1"/>
  <c r="J134" i="1"/>
  <c r="J130" i="1"/>
  <c r="J150" i="1"/>
  <c r="J131" i="1"/>
  <c r="J127" i="1"/>
  <c r="J138" i="1"/>
  <c r="J126" i="1"/>
  <c r="J133" i="1"/>
  <c r="J124" i="1"/>
  <c r="Q7" i="1" l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2" i="1"/>
  <c r="Q83" i="1"/>
  <c r="Q84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5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2" i="1"/>
  <c r="J83" i="1"/>
  <c r="J84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5" i="1"/>
  <c r="J128" i="1"/>
  <c r="J129" i="1"/>
  <c r="J132" i="1"/>
  <c r="J135" i="1"/>
  <c r="J139" i="1"/>
  <c r="J140" i="1"/>
  <c r="J141" i="1"/>
  <c r="J142" i="1"/>
  <c r="J143" i="1"/>
  <c r="J144" i="1"/>
  <c r="J145" i="1"/>
  <c r="J146" i="1"/>
  <c r="J147" i="1"/>
  <c r="J148" i="1"/>
  <c r="J149" i="1"/>
  <c r="J6" i="1"/>
  <c r="J151" i="1" l="1"/>
  <c r="N102" i="1"/>
  <c r="N7" i="1" l="1"/>
  <c r="N8" i="1"/>
  <c r="N17" i="1"/>
  <c r="N18" i="1"/>
  <c r="N19" i="1"/>
  <c r="N20" i="1"/>
  <c r="N21" i="1"/>
  <c r="N22" i="1"/>
  <c r="N23" i="1"/>
  <c r="N24" i="1"/>
  <c r="N25" i="1"/>
  <c r="N79" i="1"/>
  <c r="N83" i="1"/>
  <c r="N93" i="1"/>
  <c r="N94" i="1"/>
  <c r="N95" i="1"/>
  <c r="N96" i="1"/>
  <c r="N97" i="1"/>
  <c r="N98" i="1"/>
  <c r="N99" i="1"/>
  <c r="N100" i="1"/>
  <c r="N101" i="1"/>
  <c r="N109" i="1"/>
  <c r="N110" i="1"/>
  <c r="N111" i="1"/>
  <c r="N112" i="1"/>
  <c r="N113" i="1"/>
  <c r="N114" i="1"/>
  <c r="N115" i="1"/>
  <c r="N116" i="1"/>
  <c r="N117" i="1"/>
  <c r="N118" i="1"/>
  <c r="N119" i="1"/>
  <c r="N122" i="1"/>
  <c r="N6" i="1"/>
  <c r="BG155" i="1" l="1"/>
</calcChain>
</file>

<file path=xl/sharedStrings.xml><?xml version="1.0" encoding="utf-8"?>
<sst xmlns="http://schemas.openxmlformats.org/spreadsheetml/2006/main" count="671" uniqueCount="228">
  <si>
    <t>Приложение №1</t>
  </si>
  <si>
    <t>Лот № 1</t>
  </si>
  <si>
    <t>№ п.п.</t>
  </si>
  <si>
    <t>Код продукта</t>
  </si>
  <si>
    <t>Описание</t>
  </si>
  <si>
    <t>Срок поставки, дн.</t>
  </si>
  <si>
    <t>Цена за единицу измерения с НДС 18%, рубли РФ</t>
  </si>
  <si>
    <t>Сумма в том числе НДС 18%, рубли РФ</t>
  </si>
  <si>
    <t>Адрес поставки</t>
  </si>
  <si>
    <t>Оптический сплиттер PON WDM</t>
  </si>
  <si>
    <t>PON WDM МДМ-1.31_1.49/1.55-15/30-SM/3,0-SC/APC-SC/APC-1.0 м Исполнение CB1, Габариты  98*14*8.5мм</t>
  </si>
  <si>
    <t>шт.</t>
  </si>
  <si>
    <t>см.ниже</t>
  </si>
  <si>
    <t>Оптический разветвитель PON 1х4</t>
  </si>
  <si>
    <t>Оптический разветвитель PO-1х4-PLC-SM/ 0,9-1,5м -SC/APC Оконцованные в миникорпусе.  Габариты  4*4.5*45мм.</t>
  </si>
  <si>
    <t>Оптический разветвитель PON 1х8</t>
  </si>
  <si>
    <t>Оптический разветвитель PO-1х8-PLC-SM/ 0,9-1,5м -SC/APC Оконцованные в миникорпусе. Габариты 4*7*60мм.</t>
  </si>
  <si>
    <t>Вх.(FC/UPC)-Вых.1(FC/UPC)-Вых.2(SC/APC) - 95/5, 3.0 мм, 1550nm, сплавные, 1 м.</t>
  </si>
  <si>
    <t xml:space="preserve">Оптический разветвитель </t>
  </si>
  <si>
    <t>Вх.(FC/UPC)-Вых.1(FC/UPC)-Вых.2(SC/APC) - 90/10, 3.0 мм, 1550nm, сплавные, 1 м.</t>
  </si>
  <si>
    <t>Вх.(FC/UPC)-Вых.1(FC/UPC)-Вых.2(SC/APC) - 85/15, 3.0 мм, 1550nm, сплавные, 1 м.</t>
  </si>
  <si>
    <t>Вх.(FC/UPC)-Вых.1(FC/UPC)-Вых.2(SC/APC) - 80/20, длина волны 1550 нм</t>
  </si>
  <si>
    <t>Вх.(FC/UPC)-Вых.1(FC/UPC)-Вых.2(SC/APC) - 75/25, 3.0 мм, 1550nm, сплавные, 1 м.</t>
  </si>
  <si>
    <t>Вх.(FC/UPC)-Вых.1(FC/UPC)-Вых.2(SC/APC) - 70/30, 3.0 мм, 1550nm, сплавные, 1 м.</t>
  </si>
  <si>
    <t>Вх.(FC/UPC)-Вых.1(FC/UPC)-Вых.2(SC/APC) -50/50, 3.0 мм, 1550nm, сплавные, 1 м.</t>
  </si>
  <si>
    <t>Вх(FC/UPC)-Вых1 (FC/UPC) 25% - Вых2 (FC/UPC) 25% -Вых3(FC/UPC) 25%-Вых4(FC/UPC) 25%, 25*4, 3.0 мм, 1550nm, планарные, 1 м.</t>
  </si>
  <si>
    <t>Вх.(FC/UPC)-Вых.1(FC/UPC)-Вых.2(FC/UPC)-Вых.3(FC/UPC) -33*3,  3.0 мм, 1550nm, планарные, 1 м.</t>
  </si>
  <si>
    <t>Итого:</t>
  </si>
  <si>
    <t>Требуемые сроки поставки:</t>
  </si>
  <si>
    <t>Адрес поставки: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</si>
  <si>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</si>
  <si>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</si>
  <si>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</si>
  <si>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</si>
  <si>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</si>
  <si>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</si>
  <si>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</si>
  <si>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</si>
  <si>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Контактное лицо для информации</t>
  </si>
  <si>
    <t>Акназаров К.З.  тел.: (347) 272-05-30; 276-50-42; 250-07-63  факс: (347) 250-37-72</t>
  </si>
  <si>
    <t>по ГПЗ</t>
  </si>
  <si>
    <t>Оптический Адаптер розетка SC/APC SM</t>
  </si>
  <si>
    <t>Для подключения оптических коннекторов</t>
  </si>
  <si>
    <t>Ответвитель ТАН 108</t>
  </si>
  <si>
    <t>Ответвители абонентские 5-1000 МГц на 1 отвода</t>
  </si>
  <si>
    <t>Ответвитель ТАН 106</t>
  </si>
  <si>
    <t>Ответвитель ТАН 110</t>
  </si>
  <si>
    <t>Ответвитель ТАН 208</t>
  </si>
  <si>
    <t>Ответвитель ТАН 410</t>
  </si>
  <si>
    <t>Ответвители абонентские 5-862МГц на 4 отвода,  RTV</t>
  </si>
  <si>
    <t>Ответвитель ТАН 412</t>
  </si>
  <si>
    <t>Ответвитель ТАН 416</t>
  </si>
  <si>
    <t>Ответвитель ТАН 420</t>
  </si>
  <si>
    <t>Ответвитель ТАН 424</t>
  </si>
  <si>
    <t>Ответвитель ТАН 414</t>
  </si>
  <si>
    <t>Ответвитель TAH414F (4x14dB, 5-862МГц) RTM</t>
  </si>
  <si>
    <t>Фильтр 302L</t>
  </si>
  <si>
    <t>Фильтр НЧ 302L соц.пакет</t>
  </si>
  <si>
    <t>Фильтр 440</t>
  </si>
  <si>
    <t>Фильтр НЧ 440 мой город</t>
  </si>
  <si>
    <t>Делитель LV-2 (SAH204F)</t>
  </si>
  <si>
    <t>Сплиттер абонентский на 2 выхода</t>
  </si>
  <si>
    <t>Делитель LV-3 (SAH306F)</t>
  </si>
  <si>
    <t>Сплиттер абонентский на 3 выхода</t>
  </si>
  <si>
    <t>Делитель LV-4 (SAH408F)</t>
  </si>
  <si>
    <t>Делитель LV  (SAN 812F)</t>
  </si>
  <si>
    <t xml:space="preserve">Сплиттер абонентский </t>
  </si>
  <si>
    <t>Разъем F RG-11</t>
  </si>
  <si>
    <t>Разъем F829/11U, Разъем F для кабеля RG11 (резьб. с центр. пином).</t>
  </si>
  <si>
    <t>Разъем F RG-6</t>
  </si>
  <si>
    <t>Разъем F810/56U/LD резьба, длинный под RG6</t>
  </si>
  <si>
    <t>Скоба на RG-06</t>
  </si>
  <si>
    <t>Cкоба 6x6ммс гвоздем (NC-1N)</t>
  </si>
  <si>
    <t>Скоба на RG-11</t>
  </si>
  <si>
    <t xml:space="preserve">скоба </t>
  </si>
  <si>
    <t xml:space="preserve">Гильза КДЗС, 60мм                                                    </t>
  </si>
  <si>
    <t>Для защиты сварных соединений оптических волокон.</t>
  </si>
  <si>
    <t>Соединитель -переходник</t>
  </si>
  <si>
    <t xml:space="preserve">Переход F 818 F(female)-F(female) </t>
  </si>
  <si>
    <t>разница ГПЗ-заявка</t>
  </si>
  <si>
    <t>Делитель SAH-306</t>
  </si>
  <si>
    <t>Делитель SAH306F (1-3, 5-862МГц, 6 дБ)</t>
  </si>
  <si>
    <t>шт</t>
  </si>
  <si>
    <t>Нагрузка</t>
  </si>
  <si>
    <t>F – разъём, нагрузка 75 Ом F823 RTM</t>
  </si>
  <si>
    <t>Ответвитель ТАН108F (1x6dB, 5-862МГц)</t>
  </si>
  <si>
    <t>Ответвитель ТАН106F (1x6dB, 5-862МГц)</t>
  </si>
  <si>
    <t>Ответвитель ТАН208F (2x8dB, 5-862МГц)</t>
  </si>
  <si>
    <t>Ответвитель ТАН412F (4x12dB, 5-862МГц)</t>
  </si>
  <si>
    <t>Ответвитель ТАН416F (4x16dB, 5-862МГц)</t>
  </si>
  <si>
    <t>Ответвитель ТАН420F (4x20dB, 5-862МГц)</t>
  </si>
  <si>
    <t>Ответвитель ТАН424F (4x24dB, 5-862МГц)</t>
  </si>
  <si>
    <t>Оптические адаптеры (розетки)</t>
  </si>
  <si>
    <t xml:space="preserve"> FC/UPC КР</t>
  </si>
  <si>
    <t xml:space="preserve"> FC/APC ЗЕЛ</t>
  </si>
  <si>
    <t xml:space="preserve"> FC/SC/APC ЗЕЛ</t>
  </si>
  <si>
    <t xml:space="preserve"> SC/APC ЗЕЛ</t>
  </si>
  <si>
    <t>Вх(FC/APC)-Вых1 (FC/APC) 95% - Вых2 (FC/APC) 5%  95/5, 3.0 мм, 1550nm, сплавные, 1 м.</t>
  </si>
  <si>
    <t>Вх(FC/APC)-Вых1 (FC/APC) 90% - Вых2 (FC/APC) 10%,  90/10, 3.0 мм, 1550nm, сплавные, 1 м.</t>
  </si>
  <si>
    <t>Вх(FC/APC)-Вых1 (FC/APC) 85% - Вых2 (FC/APC) 15%,  85/15, 3.0 мм, 1550nm, сплавные, 1 м.</t>
  </si>
  <si>
    <t>Вх(FC/APC)-Вых1 (FC/APC) 80% - Вых2 (FC/APC) 20%,  80/20, 3.0 мм, 1550nm, сплавные, 1 м.</t>
  </si>
  <si>
    <t>Вх(FC/APC)-Вых1 (FC/APC) 75% - Вых2 (FC/APC) 25%, 75/25, 3.0 мм, 1550nm, сплавные, 1 м.</t>
  </si>
  <si>
    <t>Вх(FC/APC)-Вых1 (FC/APC) 70% - Вых2 (FC/APC) 30%,  70/30, 3.0 мм, 1550nm, сплавные, 1 м.</t>
  </si>
  <si>
    <t>Вх(FC/APC)-Вых1 (FC/APC) 65% - Вых2 (FC/APC) 35%,  65/35, 3.0 мм, 1550nm, сплавные, 1 м.</t>
  </si>
  <si>
    <t>Вх(FC/APC)-Вых1 (FC/APC) 50% - Вых2 (FC/APC) 50%,  50/50, 3.0 мм, 1550nm, сплавные, 1 м.</t>
  </si>
  <si>
    <t>нет</t>
  </si>
  <si>
    <t>Вх(FC/APC)-Вых1 (FC/APC) 95% - Вых2 (SC/APC) 5%,  95/5, 3.0 мм, 1550nm, сплавные, 1 м.</t>
  </si>
  <si>
    <t>Вх(FC/APC)-Вых1 (FC/APC) 90% - Вых2 (SC/APC) 10%,  90/10, 3.0 мм, 1550nm, сплавные, 1 м.</t>
  </si>
  <si>
    <t>Вх(FC/APC)-Вых1 (FC/APC) 95% - Вых2 (SC/APC) 5%,  85/15, 3.0 мм, 1550nm, сплавные, 1 м.</t>
  </si>
  <si>
    <t>Вх(FC/APC)-Вых1 (FC/APC) 80% - Вых2 (SC/APC) 20%,  80/20, 3.0 мм, 1550nm, сплавные, 1 м.</t>
  </si>
  <si>
    <t>Вх(FC/APC)-Вых1 (FC/APC) 75% - Вых2 (SC/APC) 25%,  75/25, 3.0 мм, 1550nm, сплавные, 1 м.</t>
  </si>
  <si>
    <t>Вх(FC/APC)-Вых1 (FC/APC) 70% - Вых2 (SC/APC) 30%, 70/30, 3.0 мм, 1550nm, сплавные, 1 м.</t>
  </si>
  <si>
    <t>Вх(FC/APC)-Вых1 (FC/APC) 50% - Вых2 (SC/APC) 50%,  50/50, 3.0 мм, 1550nm, сплавные, 1 м.</t>
  </si>
  <si>
    <t>Вх(FC/APC)-Вых1 (FC/APC) 33% - Вых2 (FC/APC) 33% -Вых3(FC/APC) 33%, 33*3, 3.0 мм, 1550nm, планарные, 1 м.</t>
  </si>
  <si>
    <t>Вх(FC/APC)-Вых1 (FC/APC) 25% - Вых2 (FC/APC) 25% -Вых3(FC/APC) 25%-Вых4(FC/APC) 25%, 25*4, 3.0 мм, 1550nm, планарные, 1 м.</t>
  </si>
  <si>
    <t>Вх(FC/UPC)-Вых1 (FC/UPC) 95% - Вых2 (FC/UPC) 5%,  95/5, 3.0 мм, 1550nm, сплавные, 1 м.</t>
  </si>
  <si>
    <t>Вх(FC/UPC)-Вых1 (FC/UPC) 90% - Вых2 (FC/UPC) 10%  90/10, 3.0 мм, 1550nm, сплавные, 1 м.</t>
  </si>
  <si>
    <t>Вх(FC/UPC)-Вых1 (FC/UPC) 85% - Вых2 (FC/UPC) 15%,  85/15, 3.0 мм, 1550nm, сплавные, 1 м.</t>
  </si>
  <si>
    <t>Вх(FC/UPC)-Вых1 (FC/UPC) 80% - Вых2 (FC/UPC) 20%,  80/20, 3.0 мм, 1550nm, сплавные, 1 м.</t>
  </si>
  <si>
    <t>Вх(FC/UPC)-Вых1 (FC/UPC) 75% - Вых2 (FC/UPC) 25%,  75/25, 3.0 мм, 1550nm, сплавные, 1 м.</t>
  </si>
  <si>
    <t>Вх(FC/UPC)-Вых1 (FC/UPC) 70% - Вых2 (FC/UPC) 30%,  70/30, 3.0 мм, 1550nm, сплавные, 1 м.</t>
  </si>
  <si>
    <t>Вх(FC/UPC)-Вых1 (FC/UPC) 65% - Вых2 (FC/UPC) 35%,  65/35, 3.0 мм, 1550nm, сплавные, 1 м.</t>
  </si>
  <si>
    <t>Вх(FC/UPC)-Вых1 (FC/UPC) 50% - Вых2 (FC/UPC) 50%,  50/50, 3.0 мм, 1550nm, сплавные, 1 м.</t>
  </si>
  <si>
    <t xml:space="preserve">Гильза КДЗС, 40мм                                                    </t>
  </si>
  <si>
    <t>Коннекторы неполируемые OSNP SCA-250</t>
  </si>
  <si>
    <t>Коннекторы неполируемые</t>
  </si>
  <si>
    <t>стерлитамак</t>
  </si>
  <si>
    <t>Оптический разветвитель</t>
  </si>
  <si>
    <t>Оптический Адаптер розетка FC/APC SM</t>
  </si>
  <si>
    <t>туймазы</t>
  </si>
  <si>
    <t>Ответвитель на 1 TAH 112 на 12 дБ</t>
  </si>
  <si>
    <t>Ответвители абонентские 5-1000 МГц на 1 отвод</t>
  </si>
  <si>
    <t>Ответвитель на 1 TAH 116 на 16 дБ</t>
  </si>
  <si>
    <t>Ответвитель на 1 TAH 120 на 20 дБ</t>
  </si>
  <si>
    <t>Ответвитель на 1 TAH 120 на 24 дБ</t>
  </si>
  <si>
    <t xml:space="preserve">Коробка антивандальная </t>
  </si>
  <si>
    <t>АК-1, 280*160*60, замок - эксцентрик с М5</t>
  </si>
  <si>
    <t>Сплиттер оптический (неоконцованный), 1x2 - 95/5</t>
  </si>
  <si>
    <t>Сплиттер оптический (неоконцованный), 1x2 - 90/10</t>
  </si>
  <si>
    <t>Сплиттер оптический (неоконцованный), 1x2 - 85/15</t>
  </si>
  <si>
    <t>Сплиттер оптический (неоконцованный), 1x2 - 80/20</t>
  </si>
  <si>
    <t>Сплиттер оптический (неоконцованный), 1x2 - 75/25</t>
  </si>
  <si>
    <t>Сплиттер оптический (неоконцованный), 1x2 - 70/30</t>
  </si>
  <si>
    <t>Сплиттер оптический (неоконцованный), 1x2 - 65/35</t>
  </si>
  <si>
    <t>Сплиттер оптический (неоконцованный), 1x2 -50/50</t>
  </si>
  <si>
    <t>Сплиттер оптический (неоконцованный), 1x4 -25*4</t>
  </si>
  <si>
    <t>Сплиттер оптический (неоконцованный), 1x3-33*3</t>
  </si>
  <si>
    <t xml:space="preserve">Сплиттер оптический (неоконцованный), 1x2 (3/97) </t>
  </si>
  <si>
    <t>Сплиттер оптический (неоконцованный), 1x3 (30/33/37)</t>
  </si>
  <si>
    <t xml:space="preserve">Сплиттер оптический (неоконцованный), 1x3 (3/3/94) </t>
  </si>
  <si>
    <t xml:space="preserve">Сплиттер оптический (неоконцованный), 1x3 (15/15/70) </t>
  </si>
  <si>
    <t xml:space="preserve">Сплиттер оптический (неоконцованный), 1x3 (10/10/80) </t>
  </si>
  <si>
    <t xml:space="preserve">Сплиттер оптический (неоконцованный), 1x3 (33/47/20) </t>
  </si>
  <si>
    <t xml:space="preserve">Сплиттер оптический (неоконцованный), 1x3 (10/30/60) </t>
  </si>
  <si>
    <t xml:space="preserve">Сплиттер оптический (неоконцованный), 1x3 (3/5/92) </t>
  </si>
  <si>
    <t xml:space="preserve">Сплиттер оптический (неоконцованный), 1x3 (3/3/92) </t>
  </si>
  <si>
    <t xml:space="preserve">Сплиттер оптический (неоконцованный), 1x3 (20/20/60) </t>
  </si>
  <si>
    <t xml:space="preserve">Сплиттер оптический (неоконцованный), 1x3 (5/45/50) </t>
  </si>
  <si>
    <t xml:space="preserve">Сплиттер оптический (неоконцованный), 1x4 (5/15/70/10) </t>
  </si>
  <si>
    <t xml:space="preserve">Сплиттер оптический (неоконцованный), 1x3 (5/10/85) </t>
  </si>
  <si>
    <t xml:space="preserve">Сплиттер оптический (неоконцованный), 1x3 (5/5/90) </t>
  </si>
  <si>
    <t xml:space="preserve">Сплиттер оптический (неоконцованный), 1x3 (10/20/70) </t>
  </si>
  <si>
    <t xml:space="preserve">Сплиттер оптический (неоконцованный), 1x4 (3/67/15/15) </t>
  </si>
  <si>
    <t xml:space="preserve">Сплиттер оптический (неоконцованный), 1x2 (40/60) </t>
  </si>
  <si>
    <t xml:space="preserve">Сплиттер оптический (неоконцованный), 1x3 (5/50/45) </t>
  </si>
  <si>
    <t>Оптический сплиттер</t>
  </si>
  <si>
    <t xml:space="preserve">Сплиттер оптический (оконцованный) FC/APC, 1x2 (3/97) </t>
  </si>
  <si>
    <t xml:space="preserve">Сплиттер оптический (оконцованный) FC/APC, 1x2 (95/5) </t>
  </si>
  <si>
    <t xml:space="preserve">Сплиттер оптический (оконцованный) SC/APC , 1x2 (10/90) </t>
  </si>
  <si>
    <t>Сплиттер оптический (оконцованный) SC/APC, 1x2 (15/85)</t>
  </si>
  <si>
    <t>Сплиттер оптический (оконцованный) SC/APC, 1x2 (20/80)</t>
  </si>
  <si>
    <t>Сплиттер оптический (оконцованный) SC/APC, 1x2 (30/70)</t>
  </si>
  <si>
    <t>Сплиттер оптический (оконцованный) SC/APC, 1x2 (40/60)</t>
  </si>
  <si>
    <t>Сплиттер оптический (оконцованный) SC/APC, 1x2 (50/50)</t>
  </si>
  <si>
    <t>Шнур монтажный (пигтейл)</t>
  </si>
  <si>
    <t>ШОС-SM/0,9мм -SC/UPC-p/t-1,0 м.</t>
  </si>
  <si>
    <t>Шнур оптический соединительный (патчкорд)</t>
  </si>
  <si>
    <t xml:space="preserve">ШОС-S7/3,0 мм-SC/UPC-FC/АPC 15 м </t>
  </si>
  <si>
    <t xml:space="preserve">ШОС-S7/3,0 мм-SC/UPC-FC/АPC 2 м </t>
  </si>
  <si>
    <t xml:space="preserve">Шнур ШОС-SM/0,9 мм- SC/APC-P/T-1,0,                                  </t>
  </si>
  <si>
    <t xml:space="preserve">Шнур ШОС-SM/2,0 мм - SC/APC-SC/APC-2,0                </t>
  </si>
  <si>
    <t xml:space="preserve">Шнур ШОС-SC/APC-SC/APC   40м   </t>
  </si>
  <si>
    <t xml:space="preserve">ШОС-SM/3,0 мм-SC/APC-SC/APC Simplex SM9/125  3,0 м </t>
  </si>
  <si>
    <t>ШОС-SC/UPS-SM-0,9мм-1,5м</t>
  </si>
  <si>
    <t>ШОС-SM/3,0 мм-SC/APC-SC/APC Simplex SM9/125 2 м</t>
  </si>
  <si>
    <t>ШОС-SM/0,9мм -FC/APC-p/t-1,0 м.</t>
  </si>
  <si>
    <t xml:space="preserve">ШОС-SM/3,0 мм-FC/UPC-SC/UPC Simplex SM9/125  3,0 м </t>
  </si>
  <si>
    <t>Шнур оптический</t>
  </si>
  <si>
    <t>FC/APC-SC/APC 3.0 мм, 1550nm,  2 м</t>
  </si>
  <si>
    <t>FC/APC-SC/APC 3.0 мм, 1550nm,  15 м</t>
  </si>
  <si>
    <t>FC/UPC-SC/APC 3.0 мм, 1550nm,  2 м</t>
  </si>
  <si>
    <t>FC/UPC-SC/APC 3.0 мм, 1550nm,  15 м</t>
  </si>
  <si>
    <t>FC/UPC-FC/APC 3.0 мм, 1550nm,  3 м</t>
  </si>
  <si>
    <t>FC/UPC-FC/UPC 3.0 мм, 1550nm,  3 м</t>
  </si>
  <si>
    <t>SC/APC-SC/APC 3.0 мм, 1550nm,  15 м</t>
  </si>
  <si>
    <t>FC/APC-FC/APC 3.0 мм, 1550nm,  3 м</t>
  </si>
  <si>
    <t>ШОС-SM/3,0 мм-SC/APC-SC/APC Simplex SM9/125 3м</t>
  </si>
  <si>
    <t xml:space="preserve">ШОС-SM/3,0 мм-SC/UPC-SC/UPC Simplex SM9/125  1,0 м </t>
  </si>
  <si>
    <t>ШОС-SM/3,0 мм-FC/APC-FC/APC Simplex SM9/125 1 м.</t>
  </si>
  <si>
    <t>2 кв. 2013</t>
  </si>
  <si>
    <t>ШОС-SM/0,9мм -SC/APC-p/t-10,0 м.</t>
  </si>
  <si>
    <t>10 шт.</t>
  </si>
  <si>
    <t>упак.</t>
  </si>
  <si>
    <t>Объем может быть изменен на 30% без изменения стоимости единицы</t>
  </si>
  <si>
    <t>3 кв. 2013</t>
  </si>
  <si>
    <t xml:space="preserve">ШОС-SM/3,0 мм-FC/UPC-SC/UPC Simplex SM9/125  2,0 м </t>
  </si>
  <si>
    <t xml:space="preserve">ШОС-SM/3,0 мм-FC/UPC-FC/UPC Simplex SM9/125  2,0 м </t>
  </si>
  <si>
    <t>ШОС-SM/3,0 мм-FC/APC-FC/APC Simplex SM9/125 10м</t>
  </si>
  <si>
    <t>ШОС-SM/3,0 мм-SC/APC-SC/APC Simplex SM9/125 10м</t>
  </si>
  <si>
    <t>Розетка для установки в квартире абонента.</t>
  </si>
  <si>
    <t>Оптический разветвитель1х2- SM/ 0,9-1,5м -SC/APC</t>
  </si>
  <si>
    <t xml:space="preserve">Кросс ШКОН-ПА-1 ( в комплекте) </t>
  </si>
  <si>
    <t>компл.</t>
  </si>
  <si>
    <t>Оптический разветвитель1х16  SM  SC/APC</t>
  </si>
  <si>
    <t>ОЭСС</t>
  </si>
  <si>
    <t xml:space="preserve">Оптический Адаптер розетка FC/APC SC/APC </t>
  </si>
  <si>
    <t xml:space="preserve">Оптический Адаптер розетка SC/APC FC/APC </t>
  </si>
  <si>
    <t>Ответвитель ТАН 820</t>
  </si>
  <si>
    <t>Ответвитель TAH816F (8x16dB, 5-862МГц) RTM</t>
  </si>
  <si>
    <t>Ответвитель TAH820F (8x20dB, 5-862МГц) RTM</t>
  </si>
  <si>
    <t>Ответвитель ТАН 816</t>
  </si>
  <si>
    <t>филиал ОАО "Башинформсвязь" РПКЦ  Спутник г. Уфа, ул. Каспийская, 14  конт. Тел. 8-905-352-77-79  Иксанова Ф.С.</t>
  </si>
  <si>
    <t>по тех. вопросам обращаться Сорокин М.М. тел.: (347) 274-62-36; Бочкарев Д.Б.  (347) 275-62-34</t>
  </si>
  <si>
    <t>5) Гарантийный срок службы не менее 24 месяца</t>
  </si>
  <si>
    <t xml:space="preserve"> 2 квартал до 15.06.2013г.; 3 квартал до 15.07.2013г.</t>
  </si>
  <si>
    <t>Предельная стоимость лота составляет 7 225 412,08 руб. с НДС (6 123 230,58руб без НДС)</t>
  </si>
  <si>
    <t>Единица измерения</t>
  </si>
  <si>
    <t>Количество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</si>
</sst>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;[Red]\-#,##0.00\ "/>
    <numFmt numFmtId="165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name val="Arial Cyr"/>
      <charset val="204"/>
    </font>
    <font>
      <sz val="8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8"/>
      <name val="Arial Cyr"/>
      <charset val="204"/>
    </font>
    <font>
      <sz val="9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1" fillId="0" borderId="0"/>
    <xf numFmtId="0" fontId="11" fillId="0" borderId="0"/>
  </cellStyleXfs>
  <cellXfs count="139">
    <xf numFmtId="0" fontId="0" fillId="0" borderId="0" xfId="0"/>
    <xf numFmtId="0" fontId="2" fillId="0" borderId="0" xfId="0" applyFont="1"/>
    <xf numFmtId="0" fontId="3" fillId="0" borderId="0" xfId="0" applyFont="1"/>
    <xf numFmtId="2" fontId="3" fillId="0" borderId="0" xfId="0" applyNumberFormat="1" applyFont="1"/>
    <xf numFmtId="2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8" fillId="0" borderId="3" xfId="0" applyFont="1" applyFill="1" applyBorder="1" applyAlignment="1" applyProtection="1">
      <alignment horizontal="center" vertical="center"/>
    </xf>
    <xf numFmtId="164" fontId="8" fillId="0" borderId="3" xfId="4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3" fillId="0" borderId="0" xfId="0" applyFont="1" applyFill="1"/>
    <xf numFmtId="0" fontId="5" fillId="0" borderId="1" xfId="0" applyFont="1" applyBorder="1" applyAlignment="1">
      <alignment vertical="center"/>
    </xf>
    <xf numFmtId="0" fontId="12" fillId="0" borderId="1" xfId="0" applyFont="1" applyFill="1" applyBorder="1" applyAlignment="1" applyProtection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5" fillId="0" borderId="3" xfId="6" applyFont="1" applyFill="1" applyBorder="1" applyAlignment="1" applyProtection="1">
      <alignment horizontal="justify" vertical="center" wrapText="1"/>
      <protection locked="0"/>
    </xf>
    <xf numFmtId="0" fontId="5" fillId="0" borderId="8" xfId="6" applyFont="1" applyFill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3" applyFont="1" applyFill="1" applyBorder="1" applyAlignment="1" applyProtection="1">
      <alignment wrapText="1"/>
    </xf>
    <xf numFmtId="0" fontId="12" fillId="0" borderId="1" xfId="3" applyFont="1" applyFill="1" applyBorder="1" applyAlignment="1" applyProtection="1">
      <alignment horizontal="left" vertical="center" wrapText="1"/>
    </xf>
    <xf numFmtId="0" fontId="5" fillId="0" borderId="15" xfId="6" applyFont="1" applyFill="1" applyBorder="1" applyAlignment="1" applyProtection="1">
      <alignment vertical="center" wrapText="1"/>
      <protection locked="0"/>
    </xf>
    <xf numFmtId="0" fontId="12" fillId="0" borderId="15" xfId="0" applyNumberFormat="1" applyFont="1" applyFill="1" applyBorder="1" applyAlignment="1" applyProtection="1">
      <alignment horizontal="left" vertical="top" wrapText="1"/>
    </xf>
    <xf numFmtId="0" fontId="5" fillId="0" borderId="3" xfId="6" applyFont="1" applyFill="1" applyBorder="1" applyAlignment="1" applyProtection="1">
      <alignment vertical="center" wrapText="1"/>
      <protection locked="0"/>
    </xf>
    <xf numFmtId="0" fontId="5" fillId="0" borderId="1" xfId="6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5" fillId="0" borderId="1" xfId="5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2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justify" vertical="center"/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4" fillId="0" borderId="3" xfId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vertical="center" wrapText="1"/>
    </xf>
    <xf numFmtId="0" fontId="12" fillId="0" borderId="1" xfId="0" applyFont="1" applyFill="1" applyBorder="1" applyAlignment="1" applyProtection="1">
      <alignment horizontal="left" vertical="center"/>
      <protection locked="0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0" fontId="4" fillId="0" borderId="15" xfId="3" applyFont="1" applyFill="1" applyBorder="1" applyAlignment="1" applyProtection="1">
      <alignment wrapText="1"/>
    </xf>
    <xf numFmtId="0" fontId="12" fillId="0" borderId="15" xfId="3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wrapText="1"/>
    </xf>
    <xf numFmtId="0" fontId="12" fillId="0" borderId="15" xfId="0" applyFont="1" applyFill="1" applyBorder="1" applyAlignment="1" applyProtection="1">
      <alignment horizontal="justify" vertical="center" wrapText="1"/>
    </xf>
    <xf numFmtId="0" fontId="3" fillId="0" borderId="7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8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13" xfId="0" applyFont="1" applyBorder="1"/>
    <xf numFmtId="0" fontId="3" fillId="0" borderId="9" xfId="0" applyFont="1" applyBorder="1"/>
    <xf numFmtId="0" fontId="5" fillId="0" borderId="1" xfId="0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1" xfId="0" applyFont="1" applyFill="1" applyBorder="1"/>
    <xf numFmtId="0" fontId="5" fillId="0" borderId="1" xfId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/>
    <xf numFmtId="4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/>
    </xf>
    <xf numFmtId="2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/>
    <xf numFmtId="0" fontId="3" fillId="0" borderId="8" xfId="0" applyFont="1" applyFill="1" applyBorder="1" applyAlignment="1">
      <alignment horizontal="left" vertical="center" wrapText="1" indent="2"/>
    </xf>
    <xf numFmtId="0" fontId="3" fillId="0" borderId="9" xfId="0" applyFont="1" applyFill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4" fillId="0" borderId="14" xfId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indent="2"/>
    </xf>
    <xf numFmtId="0" fontId="3" fillId="0" borderId="4" xfId="0" applyFont="1" applyFill="1" applyBorder="1" applyAlignment="1">
      <alignment horizontal="left" vertical="center" indent="2"/>
    </xf>
    <xf numFmtId="0" fontId="3" fillId="0" borderId="5" xfId="0" applyFont="1" applyFill="1" applyBorder="1" applyAlignment="1">
      <alignment horizontal="left" vertical="center" indent="2"/>
    </xf>
    <xf numFmtId="0" fontId="3" fillId="0" borderId="6" xfId="0" applyFont="1" applyFill="1" applyBorder="1" applyAlignment="1">
      <alignment horizontal="left" vertical="center" indent="2"/>
    </xf>
    <xf numFmtId="0" fontId="3" fillId="0" borderId="7" xfId="0" applyFont="1" applyFill="1" applyBorder="1" applyAlignment="1">
      <alignment horizontal="left" vertical="center" indent="2"/>
    </xf>
    <xf numFmtId="0" fontId="3" fillId="0" borderId="3" xfId="0" applyFont="1" applyFill="1" applyBorder="1" applyAlignment="1">
      <alignment horizontal="left" vertical="center" wrapText="1" indent="2"/>
    </xf>
    <xf numFmtId="0" fontId="0" fillId="0" borderId="5" xfId="0" applyFill="1" applyBorder="1" applyAlignment="1">
      <alignment horizontal="left" vertical="center" wrapText="1" indent="2"/>
    </xf>
    <xf numFmtId="0" fontId="0" fillId="0" borderId="4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</cellXfs>
  <cellStyles count="7">
    <cellStyle name="0,0_x000d__x000a_NA_x000d__x000a_ 2" xfId="6"/>
    <cellStyle name="Excel Built-in Normal" xfId="3"/>
    <cellStyle name="TableStyleLight1" xfId="4"/>
    <cellStyle name="Обычный" xfId="0" builtinId="0"/>
    <cellStyle name="Обычный 2" xfId="1"/>
    <cellStyle name="Обычный 3" xfId="5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238125</xdr:colOff>
      <xdr:row>42</xdr:row>
      <xdr:rowOff>180975</xdr:rowOff>
    </xdr:from>
    <xdr:to>
      <xdr:col>13</xdr:col>
      <xdr:colOff>542925</xdr:colOff>
      <xdr:row>78</xdr:row>
      <xdr:rowOff>152400</xdr:rowOff>
    </xdr:to>
    <xdr:sp macro="" textlink="">
      <xdr:nvSpPr>
        <xdr:cNvPr id="2" name="Правая фигурная скобка 1"/>
        <xdr:cNvSpPr/>
      </xdr:nvSpPr>
      <xdr:spPr>
        <a:xfrm>
          <a:off x="10125075" y="13954125"/>
          <a:ext cx="304800" cy="68294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165"/>
  <sheetViews>
    <sheetView tabSelected="1" topLeftCell="A94" zoomScale="90" zoomScaleNormal="90" workbookViewId="0">
      <selection activeCell="F6" sqref="F6"/>
    </sheetView>
  </sheetViews>
  <sheetFormatPr defaultRowHeight="11.25" x14ac:dyDescent="0.2"/>
  <cols>
    <col min="1" max="1" width="4.140625" style="2" customWidth="1"/>
    <col min="2" max="2" width="23.5703125" style="73" customWidth="1"/>
    <col min="3" max="3" width="58" style="2" customWidth="1"/>
    <col min="4" max="5" width="9.28515625" style="2" customWidth="1"/>
    <col min="6" max="6" width="7.140625" style="2" customWidth="1"/>
    <col min="7" max="8" width="7.85546875" style="2" customWidth="1"/>
    <col min="9" max="9" width="9.5703125" style="3" customWidth="1"/>
    <col min="10" max="10" width="11" style="4" customWidth="1"/>
    <col min="11" max="11" width="14.140625" style="2" customWidth="1"/>
    <col min="12" max="12" width="4.140625" style="2" hidden="1" customWidth="1"/>
    <col min="13" max="14" width="0" style="2" hidden="1" customWidth="1"/>
    <col min="15" max="15" width="0" style="68" hidden="1" customWidth="1"/>
    <col min="16" max="58" width="0" style="2" hidden="1" customWidth="1"/>
    <col min="59" max="59" width="11.140625" style="2" hidden="1" customWidth="1"/>
    <col min="60" max="85" width="0" style="2" hidden="1" customWidth="1"/>
    <col min="86" max="87" width="9.140625" style="2"/>
    <col min="88" max="88" width="11.140625" style="2" bestFit="1" customWidth="1"/>
    <col min="89" max="259" width="9.140625" style="2"/>
    <col min="260" max="260" width="3.42578125" style="2" customWidth="1"/>
    <col min="261" max="261" width="18.85546875" style="2" customWidth="1"/>
    <col min="262" max="262" width="58" style="2" customWidth="1"/>
    <col min="263" max="263" width="6" style="2" customWidth="1"/>
    <col min="264" max="264" width="9.28515625" style="2" customWidth="1"/>
    <col min="265" max="265" width="5.5703125" style="2" customWidth="1"/>
    <col min="266" max="266" width="9.5703125" style="2" customWidth="1"/>
    <col min="267" max="267" width="9.85546875" style="2" customWidth="1"/>
    <col min="268" max="268" width="14.140625" style="2" customWidth="1"/>
    <col min="269" max="269" width="4.140625" style="2" customWidth="1"/>
    <col min="270" max="515" width="9.140625" style="2"/>
    <col min="516" max="516" width="3.42578125" style="2" customWidth="1"/>
    <col min="517" max="517" width="18.85546875" style="2" customWidth="1"/>
    <col min="518" max="518" width="58" style="2" customWidth="1"/>
    <col min="519" max="519" width="6" style="2" customWidth="1"/>
    <col min="520" max="520" width="9.28515625" style="2" customWidth="1"/>
    <col min="521" max="521" width="5.5703125" style="2" customWidth="1"/>
    <col min="522" max="522" width="9.5703125" style="2" customWidth="1"/>
    <col min="523" max="523" width="9.85546875" style="2" customWidth="1"/>
    <col min="524" max="524" width="14.140625" style="2" customWidth="1"/>
    <col min="525" max="525" width="4.140625" style="2" customWidth="1"/>
    <col min="526" max="771" width="9.140625" style="2"/>
    <col min="772" max="772" width="3.42578125" style="2" customWidth="1"/>
    <col min="773" max="773" width="18.85546875" style="2" customWidth="1"/>
    <col min="774" max="774" width="58" style="2" customWidth="1"/>
    <col min="775" max="775" width="6" style="2" customWidth="1"/>
    <col min="776" max="776" width="9.28515625" style="2" customWidth="1"/>
    <col min="777" max="777" width="5.5703125" style="2" customWidth="1"/>
    <col min="778" max="778" width="9.5703125" style="2" customWidth="1"/>
    <col min="779" max="779" width="9.85546875" style="2" customWidth="1"/>
    <col min="780" max="780" width="14.140625" style="2" customWidth="1"/>
    <col min="781" max="781" width="4.140625" style="2" customWidth="1"/>
    <col min="782" max="1027" width="9.140625" style="2"/>
    <col min="1028" max="1028" width="3.42578125" style="2" customWidth="1"/>
    <col min="1029" max="1029" width="18.85546875" style="2" customWidth="1"/>
    <col min="1030" max="1030" width="58" style="2" customWidth="1"/>
    <col min="1031" max="1031" width="6" style="2" customWidth="1"/>
    <col min="1032" max="1032" width="9.28515625" style="2" customWidth="1"/>
    <col min="1033" max="1033" width="5.5703125" style="2" customWidth="1"/>
    <col min="1034" max="1034" width="9.5703125" style="2" customWidth="1"/>
    <col min="1035" max="1035" width="9.85546875" style="2" customWidth="1"/>
    <col min="1036" max="1036" width="14.140625" style="2" customWidth="1"/>
    <col min="1037" max="1037" width="4.140625" style="2" customWidth="1"/>
    <col min="1038" max="1283" width="9.140625" style="2"/>
    <col min="1284" max="1284" width="3.42578125" style="2" customWidth="1"/>
    <col min="1285" max="1285" width="18.85546875" style="2" customWidth="1"/>
    <col min="1286" max="1286" width="58" style="2" customWidth="1"/>
    <col min="1287" max="1287" width="6" style="2" customWidth="1"/>
    <col min="1288" max="1288" width="9.28515625" style="2" customWidth="1"/>
    <col min="1289" max="1289" width="5.5703125" style="2" customWidth="1"/>
    <col min="1290" max="1290" width="9.5703125" style="2" customWidth="1"/>
    <col min="1291" max="1291" width="9.85546875" style="2" customWidth="1"/>
    <col min="1292" max="1292" width="14.140625" style="2" customWidth="1"/>
    <col min="1293" max="1293" width="4.140625" style="2" customWidth="1"/>
    <col min="1294" max="1539" width="9.140625" style="2"/>
    <col min="1540" max="1540" width="3.42578125" style="2" customWidth="1"/>
    <col min="1541" max="1541" width="18.85546875" style="2" customWidth="1"/>
    <col min="1542" max="1542" width="58" style="2" customWidth="1"/>
    <col min="1543" max="1543" width="6" style="2" customWidth="1"/>
    <col min="1544" max="1544" width="9.28515625" style="2" customWidth="1"/>
    <col min="1545" max="1545" width="5.5703125" style="2" customWidth="1"/>
    <col min="1546" max="1546" width="9.5703125" style="2" customWidth="1"/>
    <col min="1547" max="1547" width="9.85546875" style="2" customWidth="1"/>
    <col min="1548" max="1548" width="14.140625" style="2" customWidth="1"/>
    <col min="1549" max="1549" width="4.140625" style="2" customWidth="1"/>
    <col min="1550" max="1795" width="9.140625" style="2"/>
    <col min="1796" max="1796" width="3.42578125" style="2" customWidth="1"/>
    <col min="1797" max="1797" width="18.85546875" style="2" customWidth="1"/>
    <col min="1798" max="1798" width="58" style="2" customWidth="1"/>
    <col min="1799" max="1799" width="6" style="2" customWidth="1"/>
    <col min="1800" max="1800" width="9.28515625" style="2" customWidth="1"/>
    <col min="1801" max="1801" width="5.5703125" style="2" customWidth="1"/>
    <col min="1802" max="1802" width="9.5703125" style="2" customWidth="1"/>
    <col min="1803" max="1803" width="9.85546875" style="2" customWidth="1"/>
    <col min="1804" max="1804" width="14.140625" style="2" customWidth="1"/>
    <col min="1805" max="1805" width="4.140625" style="2" customWidth="1"/>
    <col min="1806" max="2051" width="9.140625" style="2"/>
    <col min="2052" max="2052" width="3.42578125" style="2" customWidth="1"/>
    <col min="2053" max="2053" width="18.85546875" style="2" customWidth="1"/>
    <col min="2054" max="2054" width="58" style="2" customWidth="1"/>
    <col min="2055" max="2055" width="6" style="2" customWidth="1"/>
    <col min="2056" max="2056" width="9.28515625" style="2" customWidth="1"/>
    <col min="2057" max="2057" width="5.5703125" style="2" customWidth="1"/>
    <col min="2058" max="2058" width="9.5703125" style="2" customWidth="1"/>
    <col min="2059" max="2059" width="9.85546875" style="2" customWidth="1"/>
    <col min="2060" max="2060" width="14.140625" style="2" customWidth="1"/>
    <col min="2061" max="2061" width="4.140625" style="2" customWidth="1"/>
    <col min="2062" max="2307" width="9.140625" style="2"/>
    <col min="2308" max="2308" width="3.42578125" style="2" customWidth="1"/>
    <col min="2309" max="2309" width="18.85546875" style="2" customWidth="1"/>
    <col min="2310" max="2310" width="58" style="2" customWidth="1"/>
    <col min="2311" max="2311" width="6" style="2" customWidth="1"/>
    <col min="2312" max="2312" width="9.28515625" style="2" customWidth="1"/>
    <col min="2313" max="2313" width="5.5703125" style="2" customWidth="1"/>
    <col min="2314" max="2314" width="9.5703125" style="2" customWidth="1"/>
    <col min="2315" max="2315" width="9.85546875" style="2" customWidth="1"/>
    <col min="2316" max="2316" width="14.140625" style="2" customWidth="1"/>
    <col min="2317" max="2317" width="4.140625" style="2" customWidth="1"/>
    <col min="2318" max="2563" width="9.140625" style="2"/>
    <col min="2564" max="2564" width="3.42578125" style="2" customWidth="1"/>
    <col min="2565" max="2565" width="18.85546875" style="2" customWidth="1"/>
    <col min="2566" max="2566" width="58" style="2" customWidth="1"/>
    <col min="2567" max="2567" width="6" style="2" customWidth="1"/>
    <col min="2568" max="2568" width="9.28515625" style="2" customWidth="1"/>
    <col min="2569" max="2569" width="5.5703125" style="2" customWidth="1"/>
    <col min="2570" max="2570" width="9.5703125" style="2" customWidth="1"/>
    <col min="2571" max="2571" width="9.85546875" style="2" customWidth="1"/>
    <col min="2572" max="2572" width="14.140625" style="2" customWidth="1"/>
    <col min="2573" max="2573" width="4.140625" style="2" customWidth="1"/>
    <col min="2574" max="2819" width="9.140625" style="2"/>
    <col min="2820" max="2820" width="3.42578125" style="2" customWidth="1"/>
    <col min="2821" max="2821" width="18.85546875" style="2" customWidth="1"/>
    <col min="2822" max="2822" width="58" style="2" customWidth="1"/>
    <col min="2823" max="2823" width="6" style="2" customWidth="1"/>
    <col min="2824" max="2824" width="9.28515625" style="2" customWidth="1"/>
    <col min="2825" max="2825" width="5.5703125" style="2" customWidth="1"/>
    <col min="2826" max="2826" width="9.5703125" style="2" customWidth="1"/>
    <col min="2827" max="2827" width="9.85546875" style="2" customWidth="1"/>
    <col min="2828" max="2828" width="14.140625" style="2" customWidth="1"/>
    <col min="2829" max="2829" width="4.140625" style="2" customWidth="1"/>
    <col min="2830" max="3075" width="9.140625" style="2"/>
    <col min="3076" max="3076" width="3.42578125" style="2" customWidth="1"/>
    <col min="3077" max="3077" width="18.85546875" style="2" customWidth="1"/>
    <col min="3078" max="3078" width="58" style="2" customWidth="1"/>
    <col min="3079" max="3079" width="6" style="2" customWidth="1"/>
    <col min="3080" max="3080" width="9.28515625" style="2" customWidth="1"/>
    <col min="3081" max="3081" width="5.5703125" style="2" customWidth="1"/>
    <col min="3082" max="3082" width="9.5703125" style="2" customWidth="1"/>
    <col min="3083" max="3083" width="9.85546875" style="2" customWidth="1"/>
    <col min="3084" max="3084" width="14.140625" style="2" customWidth="1"/>
    <col min="3085" max="3085" width="4.140625" style="2" customWidth="1"/>
    <col min="3086" max="3331" width="9.140625" style="2"/>
    <col min="3332" max="3332" width="3.42578125" style="2" customWidth="1"/>
    <col min="3333" max="3333" width="18.85546875" style="2" customWidth="1"/>
    <col min="3334" max="3334" width="58" style="2" customWidth="1"/>
    <col min="3335" max="3335" width="6" style="2" customWidth="1"/>
    <col min="3336" max="3336" width="9.28515625" style="2" customWidth="1"/>
    <col min="3337" max="3337" width="5.5703125" style="2" customWidth="1"/>
    <col min="3338" max="3338" width="9.5703125" style="2" customWidth="1"/>
    <col min="3339" max="3339" width="9.85546875" style="2" customWidth="1"/>
    <col min="3340" max="3340" width="14.140625" style="2" customWidth="1"/>
    <col min="3341" max="3341" width="4.140625" style="2" customWidth="1"/>
    <col min="3342" max="3587" width="9.140625" style="2"/>
    <col min="3588" max="3588" width="3.42578125" style="2" customWidth="1"/>
    <col min="3589" max="3589" width="18.85546875" style="2" customWidth="1"/>
    <col min="3590" max="3590" width="58" style="2" customWidth="1"/>
    <col min="3591" max="3591" width="6" style="2" customWidth="1"/>
    <col min="3592" max="3592" width="9.28515625" style="2" customWidth="1"/>
    <col min="3593" max="3593" width="5.5703125" style="2" customWidth="1"/>
    <col min="3594" max="3594" width="9.5703125" style="2" customWidth="1"/>
    <col min="3595" max="3595" width="9.85546875" style="2" customWidth="1"/>
    <col min="3596" max="3596" width="14.140625" style="2" customWidth="1"/>
    <col min="3597" max="3597" width="4.140625" style="2" customWidth="1"/>
    <col min="3598" max="3843" width="9.140625" style="2"/>
    <col min="3844" max="3844" width="3.42578125" style="2" customWidth="1"/>
    <col min="3845" max="3845" width="18.85546875" style="2" customWidth="1"/>
    <col min="3846" max="3846" width="58" style="2" customWidth="1"/>
    <col min="3847" max="3847" width="6" style="2" customWidth="1"/>
    <col min="3848" max="3848" width="9.28515625" style="2" customWidth="1"/>
    <col min="3849" max="3849" width="5.5703125" style="2" customWidth="1"/>
    <col min="3850" max="3850" width="9.5703125" style="2" customWidth="1"/>
    <col min="3851" max="3851" width="9.85546875" style="2" customWidth="1"/>
    <col min="3852" max="3852" width="14.140625" style="2" customWidth="1"/>
    <col min="3853" max="3853" width="4.140625" style="2" customWidth="1"/>
    <col min="3854" max="4099" width="9.140625" style="2"/>
    <col min="4100" max="4100" width="3.42578125" style="2" customWidth="1"/>
    <col min="4101" max="4101" width="18.85546875" style="2" customWidth="1"/>
    <col min="4102" max="4102" width="58" style="2" customWidth="1"/>
    <col min="4103" max="4103" width="6" style="2" customWidth="1"/>
    <col min="4104" max="4104" width="9.28515625" style="2" customWidth="1"/>
    <col min="4105" max="4105" width="5.5703125" style="2" customWidth="1"/>
    <col min="4106" max="4106" width="9.5703125" style="2" customWidth="1"/>
    <col min="4107" max="4107" width="9.85546875" style="2" customWidth="1"/>
    <col min="4108" max="4108" width="14.140625" style="2" customWidth="1"/>
    <col min="4109" max="4109" width="4.140625" style="2" customWidth="1"/>
    <col min="4110" max="4355" width="9.140625" style="2"/>
    <col min="4356" max="4356" width="3.42578125" style="2" customWidth="1"/>
    <col min="4357" max="4357" width="18.85546875" style="2" customWidth="1"/>
    <col min="4358" max="4358" width="58" style="2" customWidth="1"/>
    <col min="4359" max="4359" width="6" style="2" customWidth="1"/>
    <col min="4360" max="4360" width="9.28515625" style="2" customWidth="1"/>
    <col min="4361" max="4361" width="5.5703125" style="2" customWidth="1"/>
    <col min="4362" max="4362" width="9.5703125" style="2" customWidth="1"/>
    <col min="4363" max="4363" width="9.85546875" style="2" customWidth="1"/>
    <col min="4364" max="4364" width="14.140625" style="2" customWidth="1"/>
    <col min="4365" max="4365" width="4.140625" style="2" customWidth="1"/>
    <col min="4366" max="4611" width="9.140625" style="2"/>
    <col min="4612" max="4612" width="3.42578125" style="2" customWidth="1"/>
    <col min="4613" max="4613" width="18.85546875" style="2" customWidth="1"/>
    <col min="4614" max="4614" width="58" style="2" customWidth="1"/>
    <col min="4615" max="4615" width="6" style="2" customWidth="1"/>
    <col min="4616" max="4616" width="9.28515625" style="2" customWidth="1"/>
    <col min="4617" max="4617" width="5.5703125" style="2" customWidth="1"/>
    <col min="4618" max="4618" width="9.5703125" style="2" customWidth="1"/>
    <col min="4619" max="4619" width="9.85546875" style="2" customWidth="1"/>
    <col min="4620" max="4620" width="14.140625" style="2" customWidth="1"/>
    <col min="4621" max="4621" width="4.140625" style="2" customWidth="1"/>
    <col min="4622" max="4867" width="9.140625" style="2"/>
    <col min="4868" max="4868" width="3.42578125" style="2" customWidth="1"/>
    <col min="4869" max="4869" width="18.85546875" style="2" customWidth="1"/>
    <col min="4870" max="4870" width="58" style="2" customWidth="1"/>
    <col min="4871" max="4871" width="6" style="2" customWidth="1"/>
    <col min="4872" max="4872" width="9.28515625" style="2" customWidth="1"/>
    <col min="4873" max="4873" width="5.5703125" style="2" customWidth="1"/>
    <col min="4874" max="4874" width="9.5703125" style="2" customWidth="1"/>
    <col min="4875" max="4875" width="9.85546875" style="2" customWidth="1"/>
    <col min="4876" max="4876" width="14.140625" style="2" customWidth="1"/>
    <col min="4877" max="4877" width="4.140625" style="2" customWidth="1"/>
    <col min="4878" max="5123" width="9.140625" style="2"/>
    <col min="5124" max="5124" width="3.42578125" style="2" customWidth="1"/>
    <col min="5125" max="5125" width="18.85546875" style="2" customWidth="1"/>
    <col min="5126" max="5126" width="58" style="2" customWidth="1"/>
    <col min="5127" max="5127" width="6" style="2" customWidth="1"/>
    <col min="5128" max="5128" width="9.28515625" style="2" customWidth="1"/>
    <col min="5129" max="5129" width="5.5703125" style="2" customWidth="1"/>
    <col min="5130" max="5130" width="9.5703125" style="2" customWidth="1"/>
    <col min="5131" max="5131" width="9.85546875" style="2" customWidth="1"/>
    <col min="5132" max="5132" width="14.140625" style="2" customWidth="1"/>
    <col min="5133" max="5133" width="4.140625" style="2" customWidth="1"/>
    <col min="5134" max="5379" width="9.140625" style="2"/>
    <col min="5380" max="5380" width="3.42578125" style="2" customWidth="1"/>
    <col min="5381" max="5381" width="18.85546875" style="2" customWidth="1"/>
    <col min="5382" max="5382" width="58" style="2" customWidth="1"/>
    <col min="5383" max="5383" width="6" style="2" customWidth="1"/>
    <col min="5384" max="5384" width="9.28515625" style="2" customWidth="1"/>
    <col min="5385" max="5385" width="5.5703125" style="2" customWidth="1"/>
    <col min="5386" max="5386" width="9.5703125" style="2" customWidth="1"/>
    <col min="5387" max="5387" width="9.85546875" style="2" customWidth="1"/>
    <col min="5388" max="5388" width="14.140625" style="2" customWidth="1"/>
    <col min="5389" max="5389" width="4.140625" style="2" customWidth="1"/>
    <col min="5390" max="5635" width="9.140625" style="2"/>
    <col min="5636" max="5636" width="3.42578125" style="2" customWidth="1"/>
    <col min="5637" max="5637" width="18.85546875" style="2" customWidth="1"/>
    <col min="5638" max="5638" width="58" style="2" customWidth="1"/>
    <col min="5639" max="5639" width="6" style="2" customWidth="1"/>
    <col min="5640" max="5640" width="9.28515625" style="2" customWidth="1"/>
    <col min="5641" max="5641" width="5.5703125" style="2" customWidth="1"/>
    <col min="5642" max="5642" width="9.5703125" style="2" customWidth="1"/>
    <col min="5643" max="5643" width="9.85546875" style="2" customWidth="1"/>
    <col min="5644" max="5644" width="14.140625" style="2" customWidth="1"/>
    <col min="5645" max="5645" width="4.140625" style="2" customWidth="1"/>
    <col min="5646" max="5891" width="9.140625" style="2"/>
    <col min="5892" max="5892" width="3.42578125" style="2" customWidth="1"/>
    <col min="5893" max="5893" width="18.85546875" style="2" customWidth="1"/>
    <col min="5894" max="5894" width="58" style="2" customWidth="1"/>
    <col min="5895" max="5895" width="6" style="2" customWidth="1"/>
    <col min="5896" max="5896" width="9.28515625" style="2" customWidth="1"/>
    <col min="5897" max="5897" width="5.5703125" style="2" customWidth="1"/>
    <col min="5898" max="5898" width="9.5703125" style="2" customWidth="1"/>
    <col min="5899" max="5899" width="9.85546875" style="2" customWidth="1"/>
    <col min="5900" max="5900" width="14.140625" style="2" customWidth="1"/>
    <col min="5901" max="5901" width="4.140625" style="2" customWidth="1"/>
    <col min="5902" max="6147" width="9.140625" style="2"/>
    <col min="6148" max="6148" width="3.42578125" style="2" customWidth="1"/>
    <col min="6149" max="6149" width="18.85546875" style="2" customWidth="1"/>
    <col min="6150" max="6150" width="58" style="2" customWidth="1"/>
    <col min="6151" max="6151" width="6" style="2" customWidth="1"/>
    <col min="6152" max="6152" width="9.28515625" style="2" customWidth="1"/>
    <col min="6153" max="6153" width="5.5703125" style="2" customWidth="1"/>
    <col min="6154" max="6154" width="9.5703125" style="2" customWidth="1"/>
    <col min="6155" max="6155" width="9.85546875" style="2" customWidth="1"/>
    <col min="6156" max="6156" width="14.140625" style="2" customWidth="1"/>
    <col min="6157" max="6157" width="4.140625" style="2" customWidth="1"/>
    <col min="6158" max="6403" width="9.140625" style="2"/>
    <col min="6404" max="6404" width="3.42578125" style="2" customWidth="1"/>
    <col min="6405" max="6405" width="18.85546875" style="2" customWidth="1"/>
    <col min="6406" max="6406" width="58" style="2" customWidth="1"/>
    <col min="6407" max="6407" width="6" style="2" customWidth="1"/>
    <col min="6408" max="6408" width="9.28515625" style="2" customWidth="1"/>
    <col min="6409" max="6409" width="5.5703125" style="2" customWidth="1"/>
    <col min="6410" max="6410" width="9.5703125" style="2" customWidth="1"/>
    <col min="6411" max="6411" width="9.85546875" style="2" customWidth="1"/>
    <col min="6412" max="6412" width="14.140625" style="2" customWidth="1"/>
    <col min="6413" max="6413" width="4.140625" style="2" customWidth="1"/>
    <col min="6414" max="6659" width="9.140625" style="2"/>
    <col min="6660" max="6660" width="3.42578125" style="2" customWidth="1"/>
    <col min="6661" max="6661" width="18.85546875" style="2" customWidth="1"/>
    <col min="6662" max="6662" width="58" style="2" customWidth="1"/>
    <col min="6663" max="6663" width="6" style="2" customWidth="1"/>
    <col min="6664" max="6664" width="9.28515625" style="2" customWidth="1"/>
    <col min="6665" max="6665" width="5.5703125" style="2" customWidth="1"/>
    <col min="6666" max="6666" width="9.5703125" style="2" customWidth="1"/>
    <col min="6667" max="6667" width="9.85546875" style="2" customWidth="1"/>
    <col min="6668" max="6668" width="14.140625" style="2" customWidth="1"/>
    <col min="6669" max="6669" width="4.140625" style="2" customWidth="1"/>
    <col min="6670" max="6915" width="9.140625" style="2"/>
    <col min="6916" max="6916" width="3.42578125" style="2" customWidth="1"/>
    <col min="6917" max="6917" width="18.85546875" style="2" customWidth="1"/>
    <col min="6918" max="6918" width="58" style="2" customWidth="1"/>
    <col min="6919" max="6919" width="6" style="2" customWidth="1"/>
    <col min="6920" max="6920" width="9.28515625" style="2" customWidth="1"/>
    <col min="6921" max="6921" width="5.5703125" style="2" customWidth="1"/>
    <col min="6922" max="6922" width="9.5703125" style="2" customWidth="1"/>
    <col min="6923" max="6923" width="9.85546875" style="2" customWidth="1"/>
    <col min="6924" max="6924" width="14.140625" style="2" customWidth="1"/>
    <col min="6925" max="6925" width="4.140625" style="2" customWidth="1"/>
    <col min="6926" max="7171" width="9.140625" style="2"/>
    <col min="7172" max="7172" width="3.42578125" style="2" customWidth="1"/>
    <col min="7173" max="7173" width="18.85546875" style="2" customWidth="1"/>
    <col min="7174" max="7174" width="58" style="2" customWidth="1"/>
    <col min="7175" max="7175" width="6" style="2" customWidth="1"/>
    <col min="7176" max="7176" width="9.28515625" style="2" customWidth="1"/>
    <col min="7177" max="7177" width="5.5703125" style="2" customWidth="1"/>
    <col min="7178" max="7178" width="9.5703125" style="2" customWidth="1"/>
    <col min="7179" max="7179" width="9.85546875" style="2" customWidth="1"/>
    <col min="7180" max="7180" width="14.140625" style="2" customWidth="1"/>
    <col min="7181" max="7181" width="4.140625" style="2" customWidth="1"/>
    <col min="7182" max="7427" width="9.140625" style="2"/>
    <col min="7428" max="7428" width="3.42578125" style="2" customWidth="1"/>
    <col min="7429" max="7429" width="18.85546875" style="2" customWidth="1"/>
    <col min="7430" max="7430" width="58" style="2" customWidth="1"/>
    <col min="7431" max="7431" width="6" style="2" customWidth="1"/>
    <col min="7432" max="7432" width="9.28515625" style="2" customWidth="1"/>
    <col min="7433" max="7433" width="5.5703125" style="2" customWidth="1"/>
    <col min="7434" max="7434" width="9.5703125" style="2" customWidth="1"/>
    <col min="7435" max="7435" width="9.85546875" style="2" customWidth="1"/>
    <col min="7436" max="7436" width="14.140625" style="2" customWidth="1"/>
    <col min="7437" max="7437" width="4.140625" style="2" customWidth="1"/>
    <col min="7438" max="7683" width="9.140625" style="2"/>
    <col min="7684" max="7684" width="3.42578125" style="2" customWidth="1"/>
    <col min="7685" max="7685" width="18.85546875" style="2" customWidth="1"/>
    <col min="7686" max="7686" width="58" style="2" customWidth="1"/>
    <col min="7687" max="7687" width="6" style="2" customWidth="1"/>
    <col min="7688" max="7688" width="9.28515625" style="2" customWidth="1"/>
    <col min="7689" max="7689" width="5.5703125" style="2" customWidth="1"/>
    <col min="7690" max="7690" width="9.5703125" style="2" customWidth="1"/>
    <col min="7691" max="7691" width="9.85546875" style="2" customWidth="1"/>
    <col min="7692" max="7692" width="14.140625" style="2" customWidth="1"/>
    <col min="7693" max="7693" width="4.140625" style="2" customWidth="1"/>
    <col min="7694" max="7939" width="9.140625" style="2"/>
    <col min="7940" max="7940" width="3.42578125" style="2" customWidth="1"/>
    <col min="7941" max="7941" width="18.85546875" style="2" customWidth="1"/>
    <col min="7942" max="7942" width="58" style="2" customWidth="1"/>
    <col min="7943" max="7943" width="6" style="2" customWidth="1"/>
    <col min="7944" max="7944" width="9.28515625" style="2" customWidth="1"/>
    <col min="7945" max="7945" width="5.5703125" style="2" customWidth="1"/>
    <col min="7946" max="7946" width="9.5703125" style="2" customWidth="1"/>
    <col min="7947" max="7947" width="9.85546875" style="2" customWidth="1"/>
    <col min="7948" max="7948" width="14.140625" style="2" customWidth="1"/>
    <col min="7949" max="7949" width="4.140625" style="2" customWidth="1"/>
    <col min="7950" max="8195" width="9.140625" style="2"/>
    <col min="8196" max="8196" width="3.42578125" style="2" customWidth="1"/>
    <col min="8197" max="8197" width="18.85546875" style="2" customWidth="1"/>
    <col min="8198" max="8198" width="58" style="2" customWidth="1"/>
    <col min="8199" max="8199" width="6" style="2" customWidth="1"/>
    <col min="8200" max="8200" width="9.28515625" style="2" customWidth="1"/>
    <col min="8201" max="8201" width="5.5703125" style="2" customWidth="1"/>
    <col min="8202" max="8202" width="9.5703125" style="2" customWidth="1"/>
    <col min="8203" max="8203" width="9.85546875" style="2" customWidth="1"/>
    <col min="8204" max="8204" width="14.140625" style="2" customWidth="1"/>
    <col min="8205" max="8205" width="4.140625" style="2" customWidth="1"/>
    <col min="8206" max="8451" width="9.140625" style="2"/>
    <col min="8452" max="8452" width="3.42578125" style="2" customWidth="1"/>
    <col min="8453" max="8453" width="18.85546875" style="2" customWidth="1"/>
    <col min="8454" max="8454" width="58" style="2" customWidth="1"/>
    <col min="8455" max="8455" width="6" style="2" customWidth="1"/>
    <col min="8456" max="8456" width="9.28515625" style="2" customWidth="1"/>
    <col min="8457" max="8457" width="5.5703125" style="2" customWidth="1"/>
    <col min="8458" max="8458" width="9.5703125" style="2" customWidth="1"/>
    <col min="8459" max="8459" width="9.85546875" style="2" customWidth="1"/>
    <col min="8460" max="8460" width="14.140625" style="2" customWidth="1"/>
    <col min="8461" max="8461" width="4.140625" style="2" customWidth="1"/>
    <col min="8462" max="8707" width="9.140625" style="2"/>
    <col min="8708" max="8708" width="3.42578125" style="2" customWidth="1"/>
    <col min="8709" max="8709" width="18.85546875" style="2" customWidth="1"/>
    <col min="8710" max="8710" width="58" style="2" customWidth="1"/>
    <col min="8711" max="8711" width="6" style="2" customWidth="1"/>
    <col min="8712" max="8712" width="9.28515625" style="2" customWidth="1"/>
    <col min="8713" max="8713" width="5.5703125" style="2" customWidth="1"/>
    <col min="8714" max="8714" width="9.5703125" style="2" customWidth="1"/>
    <col min="8715" max="8715" width="9.85546875" style="2" customWidth="1"/>
    <col min="8716" max="8716" width="14.140625" style="2" customWidth="1"/>
    <col min="8717" max="8717" width="4.140625" style="2" customWidth="1"/>
    <col min="8718" max="8963" width="9.140625" style="2"/>
    <col min="8964" max="8964" width="3.42578125" style="2" customWidth="1"/>
    <col min="8965" max="8965" width="18.85546875" style="2" customWidth="1"/>
    <col min="8966" max="8966" width="58" style="2" customWidth="1"/>
    <col min="8967" max="8967" width="6" style="2" customWidth="1"/>
    <col min="8968" max="8968" width="9.28515625" style="2" customWidth="1"/>
    <col min="8969" max="8969" width="5.5703125" style="2" customWidth="1"/>
    <col min="8970" max="8970" width="9.5703125" style="2" customWidth="1"/>
    <col min="8971" max="8971" width="9.85546875" style="2" customWidth="1"/>
    <col min="8972" max="8972" width="14.140625" style="2" customWidth="1"/>
    <col min="8973" max="8973" width="4.140625" style="2" customWidth="1"/>
    <col min="8974" max="9219" width="9.140625" style="2"/>
    <col min="9220" max="9220" width="3.42578125" style="2" customWidth="1"/>
    <col min="9221" max="9221" width="18.85546875" style="2" customWidth="1"/>
    <col min="9222" max="9222" width="58" style="2" customWidth="1"/>
    <col min="9223" max="9223" width="6" style="2" customWidth="1"/>
    <col min="9224" max="9224" width="9.28515625" style="2" customWidth="1"/>
    <col min="9225" max="9225" width="5.5703125" style="2" customWidth="1"/>
    <col min="9226" max="9226" width="9.5703125" style="2" customWidth="1"/>
    <col min="9227" max="9227" width="9.85546875" style="2" customWidth="1"/>
    <col min="9228" max="9228" width="14.140625" style="2" customWidth="1"/>
    <col min="9229" max="9229" width="4.140625" style="2" customWidth="1"/>
    <col min="9230" max="9475" width="9.140625" style="2"/>
    <col min="9476" max="9476" width="3.42578125" style="2" customWidth="1"/>
    <col min="9477" max="9477" width="18.85546875" style="2" customWidth="1"/>
    <col min="9478" max="9478" width="58" style="2" customWidth="1"/>
    <col min="9479" max="9479" width="6" style="2" customWidth="1"/>
    <col min="9480" max="9480" width="9.28515625" style="2" customWidth="1"/>
    <col min="9481" max="9481" width="5.5703125" style="2" customWidth="1"/>
    <col min="9482" max="9482" width="9.5703125" style="2" customWidth="1"/>
    <col min="9483" max="9483" width="9.85546875" style="2" customWidth="1"/>
    <col min="9484" max="9484" width="14.140625" style="2" customWidth="1"/>
    <col min="9485" max="9485" width="4.140625" style="2" customWidth="1"/>
    <col min="9486" max="9731" width="9.140625" style="2"/>
    <col min="9732" max="9732" width="3.42578125" style="2" customWidth="1"/>
    <col min="9733" max="9733" width="18.85546875" style="2" customWidth="1"/>
    <col min="9734" max="9734" width="58" style="2" customWidth="1"/>
    <col min="9735" max="9735" width="6" style="2" customWidth="1"/>
    <col min="9736" max="9736" width="9.28515625" style="2" customWidth="1"/>
    <col min="9737" max="9737" width="5.5703125" style="2" customWidth="1"/>
    <col min="9738" max="9738" width="9.5703125" style="2" customWidth="1"/>
    <col min="9739" max="9739" width="9.85546875" style="2" customWidth="1"/>
    <col min="9740" max="9740" width="14.140625" style="2" customWidth="1"/>
    <col min="9741" max="9741" width="4.140625" style="2" customWidth="1"/>
    <col min="9742" max="9987" width="9.140625" style="2"/>
    <col min="9988" max="9988" width="3.42578125" style="2" customWidth="1"/>
    <col min="9989" max="9989" width="18.85546875" style="2" customWidth="1"/>
    <col min="9990" max="9990" width="58" style="2" customWidth="1"/>
    <col min="9991" max="9991" width="6" style="2" customWidth="1"/>
    <col min="9992" max="9992" width="9.28515625" style="2" customWidth="1"/>
    <col min="9993" max="9993" width="5.5703125" style="2" customWidth="1"/>
    <col min="9994" max="9994" width="9.5703125" style="2" customWidth="1"/>
    <col min="9995" max="9995" width="9.85546875" style="2" customWidth="1"/>
    <col min="9996" max="9996" width="14.140625" style="2" customWidth="1"/>
    <col min="9997" max="9997" width="4.140625" style="2" customWidth="1"/>
    <col min="9998" max="10243" width="9.140625" style="2"/>
    <col min="10244" max="10244" width="3.42578125" style="2" customWidth="1"/>
    <col min="10245" max="10245" width="18.85546875" style="2" customWidth="1"/>
    <col min="10246" max="10246" width="58" style="2" customWidth="1"/>
    <col min="10247" max="10247" width="6" style="2" customWidth="1"/>
    <col min="10248" max="10248" width="9.28515625" style="2" customWidth="1"/>
    <col min="10249" max="10249" width="5.5703125" style="2" customWidth="1"/>
    <col min="10250" max="10250" width="9.5703125" style="2" customWidth="1"/>
    <col min="10251" max="10251" width="9.85546875" style="2" customWidth="1"/>
    <col min="10252" max="10252" width="14.140625" style="2" customWidth="1"/>
    <col min="10253" max="10253" width="4.140625" style="2" customWidth="1"/>
    <col min="10254" max="10499" width="9.140625" style="2"/>
    <col min="10500" max="10500" width="3.42578125" style="2" customWidth="1"/>
    <col min="10501" max="10501" width="18.85546875" style="2" customWidth="1"/>
    <col min="10502" max="10502" width="58" style="2" customWidth="1"/>
    <col min="10503" max="10503" width="6" style="2" customWidth="1"/>
    <col min="10504" max="10504" width="9.28515625" style="2" customWidth="1"/>
    <col min="10505" max="10505" width="5.5703125" style="2" customWidth="1"/>
    <col min="10506" max="10506" width="9.5703125" style="2" customWidth="1"/>
    <col min="10507" max="10507" width="9.85546875" style="2" customWidth="1"/>
    <col min="10508" max="10508" width="14.140625" style="2" customWidth="1"/>
    <col min="10509" max="10509" width="4.140625" style="2" customWidth="1"/>
    <col min="10510" max="10755" width="9.140625" style="2"/>
    <col min="10756" max="10756" width="3.42578125" style="2" customWidth="1"/>
    <col min="10757" max="10757" width="18.85546875" style="2" customWidth="1"/>
    <col min="10758" max="10758" width="58" style="2" customWidth="1"/>
    <col min="10759" max="10759" width="6" style="2" customWidth="1"/>
    <col min="10760" max="10760" width="9.28515625" style="2" customWidth="1"/>
    <col min="10761" max="10761" width="5.5703125" style="2" customWidth="1"/>
    <col min="10762" max="10762" width="9.5703125" style="2" customWidth="1"/>
    <col min="10763" max="10763" width="9.85546875" style="2" customWidth="1"/>
    <col min="10764" max="10764" width="14.140625" style="2" customWidth="1"/>
    <col min="10765" max="10765" width="4.140625" style="2" customWidth="1"/>
    <col min="10766" max="11011" width="9.140625" style="2"/>
    <col min="11012" max="11012" width="3.42578125" style="2" customWidth="1"/>
    <col min="11013" max="11013" width="18.85546875" style="2" customWidth="1"/>
    <col min="11014" max="11014" width="58" style="2" customWidth="1"/>
    <col min="11015" max="11015" width="6" style="2" customWidth="1"/>
    <col min="11016" max="11016" width="9.28515625" style="2" customWidth="1"/>
    <col min="11017" max="11017" width="5.5703125" style="2" customWidth="1"/>
    <col min="11018" max="11018" width="9.5703125" style="2" customWidth="1"/>
    <col min="11019" max="11019" width="9.85546875" style="2" customWidth="1"/>
    <col min="11020" max="11020" width="14.140625" style="2" customWidth="1"/>
    <col min="11021" max="11021" width="4.140625" style="2" customWidth="1"/>
    <col min="11022" max="11267" width="9.140625" style="2"/>
    <col min="11268" max="11268" width="3.42578125" style="2" customWidth="1"/>
    <col min="11269" max="11269" width="18.85546875" style="2" customWidth="1"/>
    <col min="11270" max="11270" width="58" style="2" customWidth="1"/>
    <col min="11271" max="11271" width="6" style="2" customWidth="1"/>
    <col min="11272" max="11272" width="9.28515625" style="2" customWidth="1"/>
    <col min="11273" max="11273" width="5.5703125" style="2" customWidth="1"/>
    <col min="11274" max="11274" width="9.5703125" style="2" customWidth="1"/>
    <col min="11275" max="11275" width="9.85546875" style="2" customWidth="1"/>
    <col min="11276" max="11276" width="14.140625" style="2" customWidth="1"/>
    <col min="11277" max="11277" width="4.140625" style="2" customWidth="1"/>
    <col min="11278" max="11523" width="9.140625" style="2"/>
    <col min="11524" max="11524" width="3.42578125" style="2" customWidth="1"/>
    <col min="11525" max="11525" width="18.85546875" style="2" customWidth="1"/>
    <col min="11526" max="11526" width="58" style="2" customWidth="1"/>
    <col min="11527" max="11527" width="6" style="2" customWidth="1"/>
    <col min="11528" max="11528" width="9.28515625" style="2" customWidth="1"/>
    <col min="11529" max="11529" width="5.5703125" style="2" customWidth="1"/>
    <col min="11530" max="11530" width="9.5703125" style="2" customWidth="1"/>
    <col min="11531" max="11531" width="9.85546875" style="2" customWidth="1"/>
    <col min="11532" max="11532" width="14.140625" style="2" customWidth="1"/>
    <col min="11533" max="11533" width="4.140625" style="2" customWidth="1"/>
    <col min="11534" max="11779" width="9.140625" style="2"/>
    <col min="11780" max="11780" width="3.42578125" style="2" customWidth="1"/>
    <col min="11781" max="11781" width="18.85546875" style="2" customWidth="1"/>
    <col min="11782" max="11782" width="58" style="2" customWidth="1"/>
    <col min="11783" max="11783" width="6" style="2" customWidth="1"/>
    <col min="11784" max="11784" width="9.28515625" style="2" customWidth="1"/>
    <col min="11785" max="11785" width="5.5703125" style="2" customWidth="1"/>
    <col min="11786" max="11786" width="9.5703125" style="2" customWidth="1"/>
    <col min="11787" max="11787" width="9.85546875" style="2" customWidth="1"/>
    <col min="11788" max="11788" width="14.140625" style="2" customWidth="1"/>
    <col min="11789" max="11789" width="4.140625" style="2" customWidth="1"/>
    <col min="11790" max="12035" width="9.140625" style="2"/>
    <col min="12036" max="12036" width="3.42578125" style="2" customWidth="1"/>
    <col min="12037" max="12037" width="18.85546875" style="2" customWidth="1"/>
    <col min="12038" max="12038" width="58" style="2" customWidth="1"/>
    <col min="12039" max="12039" width="6" style="2" customWidth="1"/>
    <col min="12040" max="12040" width="9.28515625" style="2" customWidth="1"/>
    <col min="12041" max="12041" width="5.5703125" style="2" customWidth="1"/>
    <col min="12042" max="12042" width="9.5703125" style="2" customWidth="1"/>
    <col min="12043" max="12043" width="9.85546875" style="2" customWidth="1"/>
    <col min="12044" max="12044" width="14.140625" style="2" customWidth="1"/>
    <col min="12045" max="12045" width="4.140625" style="2" customWidth="1"/>
    <col min="12046" max="12291" width="9.140625" style="2"/>
    <col min="12292" max="12292" width="3.42578125" style="2" customWidth="1"/>
    <col min="12293" max="12293" width="18.85546875" style="2" customWidth="1"/>
    <col min="12294" max="12294" width="58" style="2" customWidth="1"/>
    <col min="12295" max="12295" width="6" style="2" customWidth="1"/>
    <col min="12296" max="12296" width="9.28515625" style="2" customWidth="1"/>
    <col min="12297" max="12297" width="5.5703125" style="2" customWidth="1"/>
    <col min="12298" max="12298" width="9.5703125" style="2" customWidth="1"/>
    <col min="12299" max="12299" width="9.85546875" style="2" customWidth="1"/>
    <col min="12300" max="12300" width="14.140625" style="2" customWidth="1"/>
    <col min="12301" max="12301" width="4.140625" style="2" customWidth="1"/>
    <col min="12302" max="12547" width="9.140625" style="2"/>
    <col min="12548" max="12548" width="3.42578125" style="2" customWidth="1"/>
    <col min="12549" max="12549" width="18.85546875" style="2" customWidth="1"/>
    <col min="12550" max="12550" width="58" style="2" customWidth="1"/>
    <col min="12551" max="12551" width="6" style="2" customWidth="1"/>
    <col min="12552" max="12552" width="9.28515625" style="2" customWidth="1"/>
    <col min="12553" max="12553" width="5.5703125" style="2" customWidth="1"/>
    <col min="12554" max="12554" width="9.5703125" style="2" customWidth="1"/>
    <col min="12555" max="12555" width="9.85546875" style="2" customWidth="1"/>
    <col min="12556" max="12556" width="14.140625" style="2" customWidth="1"/>
    <col min="12557" max="12557" width="4.140625" style="2" customWidth="1"/>
    <col min="12558" max="12803" width="9.140625" style="2"/>
    <col min="12804" max="12804" width="3.42578125" style="2" customWidth="1"/>
    <col min="12805" max="12805" width="18.85546875" style="2" customWidth="1"/>
    <col min="12806" max="12806" width="58" style="2" customWidth="1"/>
    <col min="12807" max="12807" width="6" style="2" customWidth="1"/>
    <col min="12808" max="12808" width="9.28515625" style="2" customWidth="1"/>
    <col min="12809" max="12809" width="5.5703125" style="2" customWidth="1"/>
    <col min="12810" max="12810" width="9.5703125" style="2" customWidth="1"/>
    <col min="12811" max="12811" width="9.85546875" style="2" customWidth="1"/>
    <col min="12812" max="12812" width="14.140625" style="2" customWidth="1"/>
    <col min="12813" max="12813" width="4.140625" style="2" customWidth="1"/>
    <col min="12814" max="13059" width="9.140625" style="2"/>
    <col min="13060" max="13060" width="3.42578125" style="2" customWidth="1"/>
    <col min="13061" max="13061" width="18.85546875" style="2" customWidth="1"/>
    <col min="13062" max="13062" width="58" style="2" customWidth="1"/>
    <col min="13063" max="13063" width="6" style="2" customWidth="1"/>
    <col min="13064" max="13064" width="9.28515625" style="2" customWidth="1"/>
    <col min="13065" max="13065" width="5.5703125" style="2" customWidth="1"/>
    <col min="13066" max="13066" width="9.5703125" style="2" customWidth="1"/>
    <col min="13067" max="13067" width="9.85546875" style="2" customWidth="1"/>
    <col min="13068" max="13068" width="14.140625" style="2" customWidth="1"/>
    <col min="13069" max="13069" width="4.140625" style="2" customWidth="1"/>
    <col min="13070" max="13315" width="9.140625" style="2"/>
    <col min="13316" max="13316" width="3.42578125" style="2" customWidth="1"/>
    <col min="13317" max="13317" width="18.85546875" style="2" customWidth="1"/>
    <col min="13318" max="13318" width="58" style="2" customWidth="1"/>
    <col min="13319" max="13319" width="6" style="2" customWidth="1"/>
    <col min="13320" max="13320" width="9.28515625" style="2" customWidth="1"/>
    <col min="13321" max="13321" width="5.5703125" style="2" customWidth="1"/>
    <col min="13322" max="13322" width="9.5703125" style="2" customWidth="1"/>
    <col min="13323" max="13323" width="9.85546875" style="2" customWidth="1"/>
    <col min="13324" max="13324" width="14.140625" style="2" customWidth="1"/>
    <col min="13325" max="13325" width="4.140625" style="2" customWidth="1"/>
    <col min="13326" max="13571" width="9.140625" style="2"/>
    <col min="13572" max="13572" width="3.42578125" style="2" customWidth="1"/>
    <col min="13573" max="13573" width="18.85546875" style="2" customWidth="1"/>
    <col min="13574" max="13574" width="58" style="2" customWidth="1"/>
    <col min="13575" max="13575" width="6" style="2" customWidth="1"/>
    <col min="13576" max="13576" width="9.28515625" style="2" customWidth="1"/>
    <col min="13577" max="13577" width="5.5703125" style="2" customWidth="1"/>
    <col min="13578" max="13578" width="9.5703125" style="2" customWidth="1"/>
    <col min="13579" max="13579" width="9.85546875" style="2" customWidth="1"/>
    <col min="13580" max="13580" width="14.140625" style="2" customWidth="1"/>
    <col min="13581" max="13581" width="4.140625" style="2" customWidth="1"/>
    <col min="13582" max="13827" width="9.140625" style="2"/>
    <col min="13828" max="13828" width="3.42578125" style="2" customWidth="1"/>
    <col min="13829" max="13829" width="18.85546875" style="2" customWidth="1"/>
    <col min="13830" max="13830" width="58" style="2" customWidth="1"/>
    <col min="13831" max="13831" width="6" style="2" customWidth="1"/>
    <col min="13832" max="13832" width="9.28515625" style="2" customWidth="1"/>
    <col min="13833" max="13833" width="5.5703125" style="2" customWidth="1"/>
    <col min="13834" max="13834" width="9.5703125" style="2" customWidth="1"/>
    <col min="13835" max="13835" width="9.85546875" style="2" customWidth="1"/>
    <col min="13836" max="13836" width="14.140625" style="2" customWidth="1"/>
    <col min="13837" max="13837" width="4.140625" style="2" customWidth="1"/>
    <col min="13838" max="14083" width="9.140625" style="2"/>
    <col min="14084" max="14084" width="3.42578125" style="2" customWidth="1"/>
    <col min="14085" max="14085" width="18.85546875" style="2" customWidth="1"/>
    <col min="14086" max="14086" width="58" style="2" customWidth="1"/>
    <col min="14087" max="14087" width="6" style="2" customWidth="1"/>
    <col min="14088" max="14088" width="9.28515625" style="2" customWidth="1"/>
    <col min="14089" max="14089" width="5.5703125" style="2" customWidth="1"/>
    <col min="14090" max="14090" width="9.5703125" style="2" customWidth="1"/>
    <col min="14091" max="14091" width="9.85546875" style="2" customWidth="1"/>
    <col min="14092" max="14092" width="14.140625" style="2" customWidth="1"/>
    <col min="14093" max="14093" width="4.140625" style="2" customWidth="1"/>
    <col min="14094" max="14339" width="9.140625" style="2"/>
    <col min="14340" max="14340" width="3.42578125" style="2" customWidth="1"/>
    <col min="14341" max="14341" width="18.85546875" style="2" customWidth="1"/>
    <col min="14342" max="14342" width="58" style="2" customWidth="1"/>
    <col min="14343" max="14343" width="6" style="2" customWidth="1"/>
    <col min="14344" max="14344" width="9.28515625" style="2" customWidth="1"/>
    <col min="14345" max="14345" width="5.5703125" style="2" customWidth="1"/>
    <col min="14346" max="14346" width="9.5703125" style="2" customWidth="1"/>
    <col min="14347" max="14347" width="9.85546875" style="2" customWidth="1"/>
    <col min="14348" max="14348" width="14.140625" style="2" customWidth="1"/>
    <col min="14349" max="14349" width="4.140625" style="2" customWidth="1"/>
    <col min="14350" max="14595" width="9.140625" style="2"/>
    <col min="14596" max="14596" width="3.42578125" style="2" customWidth="1"/>
    <col min="14597" max="14597" width="18.85546875" style="2" customWidth="1"/>
    <col min="14598" max="14598" width="58" style="2" customWidth="1"/>
    <col min="14599" max="14599" width="6" style="2" customWidth="1"/>
    <col min="14600" max="14600" width="9.28515625" style="2" customWidth="1"/>
    <col min="14601" max="14601" width="5.5703125" style="2" customWidth="1"/>
    <col min="14602" max="14602" width="9.5703125" style="2" customWidth="1"/>
    <col min="14603" max="14603" width="9.85546875" style="2" customWidth="1"/>
    <col min="14604" max="14604" width="14.140625" style="2" customWidth="1"/>
    <col min="14605" max="14605" width="4.140625" style="2" customWidth="1"/>
    <col min="14606" max="14851" width="9.140625" style="2"/>
    <col min="14852" max="14852" width="3.42578125" style="2" customWidth="1"/>
    <col min="14853" max="14853" width="18.85546875" style="2" customWidth="1"/>
    <col min="14854" max="14854" width="58" style="2" customWidth="1"/>
    <col min="14855" max="14855" width="6" style="2" customWidth="1"/>
    <col min="14856" max="14856" width="9.28515625" style="2" customWidth="1"/>
    <col min="14857" max="14857" width="5.5703125" style="2" customWidth="1"/>
    <col min="14858" max="14858" width="9.5703125" style="2" customWidth="1"/>
    <col min="14859" max="14859" width="9.85546875" style="2" customWidth="1"/>
    <col min="14860" max="14860" width="14.140625" style="2" customWidth="1"/>
    <col min="14861" max="14861" width="4.140625" style="2" customWidth="1"/>
    <col min="14862" max="15107" width="9.140625" style="2"/>
    <col min="15108" max="15108" width="3.42578125" style="2" customWidth="1"/>
    <col min="15109" max="15109" width="18.85546875" style="2" customWidth="1"/>
    <col min="15110" max="15110" width="58" style="2" customWidth="1"/>
    <col min="15111" max="15111" width="6" style="2" customWidth="1"/>
    <col min="15112" max="15112" width="9.28515625" style="2" customWidth="1"/>
    <col min="15113" max="15113" width="5.5703125" style="2" customWidth="1"/>
    <col min="15114" max="15114" width="9.5703125" style="2" customWidth="1"/>
    <col min="15115" max="15115" width="9.85546875" style="2" customWidth="1"/>
    <col min="15116" max="15116" width="14.140625" style="2" customWidth="1"/>
    <col min="15117" max="15117" width="4.140625" style="2" customWidth="1"/>
    <col min="15118" max="15363" width="9.140625" style="2"/>
    <col min="15364" max="15364" width="3.42578125" style="2" customWidth="1"/>
    <col min="15365" max="15365" width="18.85546875" style="2" customWidth="1"/>
    <col min="15366" max="15366" width="58" style="2" customWidth="1"/>
    <col min="15367" max="15367" width="6" style="2" customWidth="1"/>
    <col min="15368" max="15368" width="9.28515625" style="2" customWidth="1"/>
    <col min="15369" max="15369" width="5.5703125" style="2" customWidth="1"/>
    <col min="15370" max="15370" width="9.5703125" style="2" customWidth="1"/>
    <col min="15371" max="15371" width="9.85546875" style="2" customWidth="1"/>
    <col min="15372" max="15372" width="14.140625" style="2" customWidth="1"/>
    <col min="15373" max="15373" width="4.140625" style="2" customWidth="1"/>
    <col min="15374" max="15619" width="9.140625" style="2"/>
    <col min="15620" max="15620" width="3.42578125" style="2" customWidth="1"/>
    <col min="15621" max="15621" width="18.85546875" style="2" customWidth="1"/>
    <col min="15622" max="15622" width="58" style="2" customWidth="1"/>
    <col min="15623" max="15623" width="6" style="2" customWidth="1"/>
    <col min="15624" max="15624" width="9.28515625" style="2" customWidth="1"/>
    <col min="15625" max="15625" width="5.5703125" style="2" customWidth="1"/>
    <col min="15626" max="15626" width="9.5703125" style="2" customWidth="1"/>
    <col min="15627" max="15627" width="9.85546875" style="2" customWidth="1"/>
    <col min="15628" max="15628" width="14.140625" style="2" customWidth="1"/>
    <col min="15629" max="15629" width="4.140625" style="2" customWidth="1"/>
    <col min="15630" max="15875" width="9.140625" style="2"/>
    <col min="15876" max="15876" width="3.42578125" style="2" customWidth="1"/>
    <col min="15877" max="15877" width="18.85546875" style="2" customWidth="1"/>
    <col min="15878" max="15878" width="58" style="2" customWidth="1"/>
    <col min="15879" max="15879" width="6" style="2" customWidth="1"/>
    <col min="15880" max="15880" width="9.28515625" style="2" customWidth="1"/>
    <col min="15881" max="15881" width="5.5703125" style="2" customWidth="1"/>
    <col min="15882" max="15882" width="9.5703125" style="2" customWidth="1"/>
    <col min="15883" max="15883" width="9.85546875" style="2" customWidth="1"/>
    <col min="15884" max="15884" width="14.140625" style="2" customWidth="1"/>
    <col min="15885" max="15885" width="4.140625" style="2" customWidth="1"/>
    <col min="15886" max="16131" width="9.140625" style="2"/>
    <col min="16132" max="16132" width="3.42578125" style="2" customWidth="1"/>
    <col min="16133" max="16133" width="18.85546875" style="2" customWidth="1"/>
    <col min="16134" max="16134" width="58" style="2" customWidth="1"/>
    <col min="16135" max="16135" width="6" style="2" customWidth="1"/>
    <col min="16136" max="16136" width="9.28515625" style="2" customWidth="1"/>
    <col min="16137" max="16137" width="5.5703125" style="2" customWidth="1"/>
    <col min="16138" max="16138" width="9.5703125" style="2" customWidth="1"/>
    <col min="16139" max="16139" width="9.85546875" style="2" customWidth="1"/>
    <col min="16140" max="16140" width="14.140625" style="2" customWidth="1"/>
    <col min="16141" max="16141" width="4.140625" style="2" customWidth="1"/>
    <col min="16142" max="16384" width="9.140625" style="2"/>
  </cols>
  <sheetData>
    <row r="1" spans="1:60" x14ac:dyDescent="0.2">
      <c r="A1" s="1"/>
      <c r="K1" s="2" t="s">
        <v>0</v>
      </c>
    </row>
    <row r="2" spans="1:60" x14ac:dyDescent="0.2">
      <c r="C2" s="5" t="s">
        <v>1</v>
      </c>
    </row>
    <row r="4" spans="1:60" s="9" customFormat="1" ht="95.25" customHeight="1" x14ac:dyDescent="0.25">
      <c r="A4" s="6" t="s">
        <v>2</v>
      </c>
      <c r="B4" s="7" t="s">
        <v>3</v>
      </c>
      <c r="C4" s="7" t="s">
        <v>4</v>
      </c>
      <c r="D4" s="7" t="s">
        <v>226</v>
      </c>
      <c r="E4" s="7" t="s">
        <v>5</v>
      </c>
      <c r="F4" s="7" t="s">
        <v>227</v>
      </c>
      <c r="G4" s="6" t="s">
        <v>199</v>
      </c>
      <c r="H4" s="6" t="s">
        <v>204</v>
      </c>
      <c r="I4" s="8" t="s">
        <v>6</v>
      </c>
      <c r="J4" s="8" t="s">
        <v>7</v>
      </c>
      <c r="K4" s="7" t="s">
        <v>8</v>
      </c>
      <c r="M4" s="9" t="s">
        <v>40</v>
      </c>
      <c r="N4" s="9" t="s">
        <v>79</v>
      </c>
      <c r="O4" s="69" t="s">
        <v>214</v>
      </c>
      <c r="BF4" s="9" t="s">
        <v>199</v>
      </c>
    </row>
    <row r="5" spans="1:60" x14ac:dyDescent="0.2">
      <c r="A5" s="10">
        <v>1</v>
      </c>
      <c r="B5" s="7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1">
        <v>9</v>
      </c>
      <c r="J5" s="12">
        <v>10</v>
      </c>
      <c r="K5" s="10">
        <v>11</v>
      </c>
      <c r="O5" s="70"/>
      <c r="BF5" s="2">
        <v>7</v>
      </c>
    </row>
    <row r="6" spans="1:60" ht="25.5" x14ac:dyDescent="0.2">
      <c r="A6" s="26">
        <v>1</v>
      </c>
      <c r="B6" s="13" t="s">
        <v>9</v>
      </c>
      <c r="C6" s="13" t="s">
        <v>10</v>
      </c>
      <c r="D6" s="14" t="s">
        <v>11</v>
      </c>
      <c r="E6" s="62" t="s">
        <v>12</v>
      </c>
      <c r="F6" s="15">
        <f>G6+H6</f>
        <v>165</v>
      </c>
      <c r="G6" s="57">
        <f>O6+BF6</f>
        <v>98</v>
      </c>
      <c r="H6" s="15">
        <v>67</v>
      </c>
      <c r="I6" s="59">
        <v>1416</v>
      </c>
      <c r="J6" s="59">
        <f>F6*I6</f>
        <v>233640</v>
      </c>
      <c r="K6" s="101" t="s">
        <v>12</v>
      </c>
      <c r="M6" s="2">
        <v>371</v>
      </c>
      <c r="N6" s="2">
        <f>M6-G6</f>
        <v>273</v>
      </c>
      <c r="O6" s="70">
        <v>8</v>
      </c>
      <c r="Q6" s="2">
        <f>F6-(G6+H6)</f>
        <v>0</v>
      </c>
      <c r="BF6" s="2">
        <v>90</v>
      </c>
      <c r="BH6" s="2">
        <f>I6/1.18</f>
        <v>1200</v>
      </c>
    </row>
    <row r="7" spans="1:60" ht="25.5" x14ac:dyDescent="0.2">
      <c r="A7" s="26">
        <v>2</v>
      </c>
      <c r="B7" s="13" t="s">
        <v>13</v>
      </c>
      <c r="C7" s="13" t="s">
        <v>14</v>
      </c>
      <c r="D7" s="14" t="s">
        <v>11</v>
      </c>
      <c r="E7" s="62" t="s">
        <v>12</v>
      </c>
      <c r="F7" s="15">
        <f t="shared" ref="F7:F70" si="0">G7+H7</f>
        <v>740</v>
      </c>
      <c r="G7" s="57">
        <f t="shared" ref="G7:G70" si="1">O7+BF7</f>
        <v>464</v>
      </c>
      <c r="H7" s="15">
        <v>276</v>
      </c>
      <c r="I7" s="59">
        <v>1198</v>
      </c>
      <c r="J7" s="59">
        <f t="shared" ref="J7:J70" si="2">F7*I7</f>
        <v>886520</v>
      </c>
      <c r="K7" s="102"/>
      <c r="M7" s="15">
        <v>846</v>
      </c>
      <c r="N7" s="2">
        <f t="shared" ref="N7:N122" si="3">M7-G7</f>
        <v>382</v>
      </c>
      <c r="O7" s="70">
        <v>64</v>
      </c>
      <c r="Q7" s="2">
        <f t="shared" ref="Q7:Q70" si="4">F7-(G7+H7)</f>
        <v>0</v>
      </c>
      <c r="BF7" s="2">
        <v>400</v>
      </c>
      <c r="BH7" s="2">
        <f t="shared" ref="BH7:BH70" si="5">I7/1.18</f>
        <v>1015.2542372881356</v>
      </c>
    </row>
    <row r="8" spans="1:60" ht="25.5" x14ac:dyDescent="0.2">
      <c r="A8" s="26">
        <v>3</v>
      </c>
      <c r="B8" s="13" t="s">
        <v>15</v>
      </c>
      <c r="C8" s="13" t="s">
        <v>16</v>
      </c>
      <c r="D8" s="14" t="s">
        <v>11</v>
      </c>
      <c r="E8" s="62" t="s">
        <v>12</v>
      </c>
      <c r="F8" s="15">
        <f t="shared" si="0"/>
        <v>259</v>
      </c>
      <c r="G8" s="57">
        <f t="shared" si="1"/>
        <v>163</v>
      </c>
      <c r="H8" s="15">
        <v>96</v>
      </c>
      <c r="I8" s="59">
        <v>885</v>
      </c>
      <c r="J8" s="59">
        <f t="shared" si="2"/>
        <v>229215</v>
      </c>
      <c r="K8" s="102"/>
      <c r="M8" s="15">
        <v>116</v>
      </c>
      <c r="N8" s="2">
        <f t="shared" si="3"/>
        <v>-47</v>
      </c>
      <c r="O8" s="70">
        <v>23</v>
      </c>
      <c r="Q8" s="2">
        <f t="shared" si="4"/>
        <v>0</v>
      </c>
      <c r="BF8" s="2">
        <v>140</v>
      </c>
      <c r="BH8" s="2">
        <f t="shared" si="5"/>
        <v>750</v>
      </c>
    </row>
    <row r="9" spans="1:60" ht="25.5" x14ac:dyDescent="0.2">
      <c r="A9" s="26">
        <v>4</v>
      </c>
      <c r="B9" s="13" t="s">
        <v>127</v>
      </c>
      <c r="C9" s="44" t="s">
        <v>97</v>
      </c>
      <c r="D9" s="14" t="s">
        <v>11</v>
      </c>
      <c r="E9" s="62" t="s">
        <v>12</v>
      </c>
      <c r="F9" s="15">
        <f t="shared" si="0"/>
        <v>30</v>
      </c>
      <c r="G9" s="57">
        <f t="shared" si="1"/>
        <v>20</v>
      </c>
      <c r="H9" s="15">
        <v>10</v>
      </c>
      <c r="I9" s="59">
        <v>390</v>
      </c>
      <c r="J9" s="59">
        <f t="shared" si="2"/>
        <v>11700</v>
      </c>
      <c r="K9" s="102"/>
      <c r="M9" s="15" t="s">
        <v>105</v>
      </c>
      <c r="O9" s="70">
        <v>0</v>
      </c>
      <c r="P9" s="2">
        <v>2</v>
      </c>
      <c r="Q9" s="2">
        <f t="shared" si="4"/>
        <v>0</v>
      </c>
      <c r="BF9" s="2">
        <v>20</v>
      </c>
      <c r="BH9" s="2">
        <f t="shared" si="5"/>
        <v>330.50847457627123</v>
      </c>
    </row>
    <row r="10" spans="1:60" ht="25.5" x14ac:dyDescent="0.2">
      <c r="A10" s="26">
        <v>5</v>
      </c>
      <c r="B10" s="13" t="s">
        <v>127</v>
      </c>
      <c r="C10" s="44" t="s">
        <v>98</v>
      </c>
      <c r="D10" s="14" t="s">
        <v>11</v>
      </c>
      <c r="E10" s="62" t="s">
        <v>12</v>
      </c>
      <c r="F10" s="15">
        <f t="shared" si="0"/>
        <v>30</v>
      </c>
      <c r="G10" s="57">
        <f t="shared" si="1"/>
        <v>20</v>
      </c>
      <c r="H10" s="15">
        <v>10</v>
      </c>
      <c r="I10" s="59">
        <v>390</v>
      </c>
      <c r="J10" s="59">
        <f t="shared" si="2"/>
        <v>11700</v>
      </c>
      <c r="K10" s="102"/>
      <c r="M10" s="15" t="s">
        <v>105</v>
      </c>
      <c r="O10" s="70">
        <v>0</v>
      </c>
      <c r="P10" s="2">
        <v>2</v>
      </c>
      <c r="Q10" s="2">
        <f t="shared" si="4"/>
        <v>0</v>
      </c>
      <c r="BF10" s="2">
        <v>20</v>
      </c>
      <c r="BH10" s="2">
        <f t="shared" si="5"/>
        <v>330.50847457627123</v>
      </c>
    </row>
    <row r="11" spans="1:60" ht="25.5" x14ac:dyDescent="0.2">
      <c r="A11" s="26">
        <v>6</v>
      </c>
      <c r="B11" s="13" t="s">
        <v>127</v>
      </c>
      <c r="C11" s="44" t="s">
        <v>99</v>
      </c>
      <c r="D11" s="14" t="s">
        <v>11</v>
      </c>
      <c r="E11" s="62" t="s">
        <v>12</v>
      </c>
      <c r="F11" s="15">
        <f t="shared" si="0"/>
        <v>30</v>
      </c>
      <c r="G11" s="57">
        <f t="shared" si="1"/>
        <v>20</v>
      </c>
      <c r="H11" s="15">
        <v>10</v>
      </c>
      <c r="I11" s="59">
        <v>390</v>
      </c>
      <c r="J11" s="59">
        <f t="shared" si="2"/>
        <v>11700</v>
      </c>
      <c r="K11" s="102"/>
      <c r="M11" s="15" t="s">
        <v>105</v>
      </c>
      <c r="O11" s="70">
        <v>0</v>
      </c>
      <c r="P11" s="2">
        <v>2</v>
      </c>
      <c r="Q11" s="2">
        <f t="shared" si="4"/>
        <v>0</v>
      </c>
      <c r="BF11" s="2">
        <v>20</v>
      </c>
      <c r="BH11" s="2">
        <f t="shared" si="5"/>
        <v>330.50847457627123</v>
      </c>
    </row>
    <row r="12" spans="1:60" ht="25.5" x14ac:dyDescent="0.2">
      <c r="A12" s="26">
        <v>7</v>
      </c>
      <c r="B12" s="13" t="s">
        <v>127</v>
      </c>
      <c r="C12" s="44" t="s">
        <v>100</v>
      </c>
      <c r="D12" s="14" t="s">
        <v>11</v>
      </c>
      <c r="E12" s="62" t="s">
        <v>12</v>
      </c>
      <c r="F12" s="15">
        <f t="shared" si="0"/>
        <v>30</v>
      </c>
      <c r="G12" s="57">
        <f t="shared" si="1"/>
        <v>20</v>
      </c>
      <c r="H12" s="15">
        <v>10</v>
      </c>
      <c r="I12" s="59">
        <v>390</v>
      </c>
      <c r="J12" s="59">
        <f t="shared" si="2"/>
        <v>11700</v>
      </c>
      <c r="K12" s="102"/>
      <c r="M12" s="15" t="s">
        <v>105</v>
      </c>
      <c r="O12" s="70">
        <v>0</v>
      </c>
      <c r="P12" s="2">
        <v>2</v>
      </c>
      <c r="Q12" s="2">
        <f t="shared" si="4"/>
        <v>0</v>
      </c>
      <c r="BF12" s="2">
        <v>20</v>
      </c>
      <c r="BH12" s="2">
        <f t="shared" si="5"/>
        <v>330.50847457627123</v>
      </c>
    </row>
    <row r="13" spans="1:60" ht="25.5" x14ac:dyDescent="0.2">
      <c r="A13" s="26">
        <v>8</v>
      </c>
      <c r="B13" s="13" t="s">
        <v>127</v>
      </c>
      <c r="C13" s="44" t="s">
        <v>101</v>
      </c>
      <c r="D13" s="14" t="s">
        <v>11</v>
      </c>
      <c r="E13" s="62" t="s">
        <v>12</v>
      </c>
      <c r="F13" s="15">
        <f t="shared" si="0"/>
        <v>30</v>
      </c>
      <c r="G13" s="57">
        <f t="shared" si="1"/>
        <v>20</v>
      </c>
      <c r="H13" s="15">
        <v>10</v>
      </c>
      <c r="I13" s="59">
        <v>390</v>
      </c>
      <c r="J13" s="59">
        <f t="shared" si="2"/>
        <v>11700</v>
      </c>
      <c r="K13" s="102"/>
      <c r="M13" s="15" t="s">
        <v>105</v>
      </c>
      <c r="O13" s="70">
        <v>0</v>
      </c>
      <c r="P13" s="2">
        <v>2</v>
      </c>
      <c r="Q13" s="2">
        <f t="shared" si="4"/>
        <v>0</v>
      </c>
      <c r="BF13" s="2">
        <v>20</v>
      </c>
      <c r="BH13" s="2">
        <f t="shared" si="5"/>
        <v>330.50847457627123</v>
      </c>
    </row>
    <row r="14" spans="1:60" ht="25.5" x14ac:dyDescent="0.2">
      <c r="A14" s="26">
        <v>9</v>
      </c>
      <c r="B14" s="13" t="s">
        <v>127</v>
      </c>
      <c r="C14" s="44" t="s">
        <v>102</v>
      </c>
      <c r="D14" s="14" t="s">
        <v>11</v>
      </c>
      <c r="E14" s="62" t="s">
        <v>12</v>
      </c>
      <c r="F14" s="15">
        <f t="shared" si="0"/>
        <v>30</v>
      </c>
      <c r="G14" s="57">
        <f t="shared" si="1"/>
        <v>20</v>
      </c>
      <c r="H14" s="15">
        <v>10</v>
      </c>
      <c r="I14" s="59">
        <v>390</v>
      </c>
      <c r="J14" s="59">
        <f t="shared" si="2"/>
        <v>11700</v>
      </c>
      <c r="K14" s="102"/>
      <c r="M14" s="15" t="s">
        <v>105</v>
      </c>
      <c r="O14" s="70">
        <v>0</v>
      </c>
      <c r="P14" s="2">
        <v>2</v>
      </c>
      <c r="Q14" s="2">
        <f t="shared" si="4"/>
        <v>0</v>
      </c>
      <c r="BF14" s="2">
        <v>20</v>
      </c>
      <c r="BH14" s="2">
        <f t="shared" si="5"/>
        <v>330.50847457627123</v>
      </c>
    </row>
    <row r="15" spans="1:60" ht="25.5" x14ac:dyDescent="0.2">
      <c r="A15" s="26">
        <v>10</v>
      </c>
      <c r="B15" s="13" t="s">
        <v>127</v>
      </c>
      <c r="C15" s="44" t="s">
        <v>103</v>
      </c>
      <c r="D15" s="14" t="s">
        <v>11</v>
      </c>
      <c r="E15" s="62" t="s">
        <v>12</v>
      </c>
      <c r="F15" s="15">
        <f t="shared" si="0"/>
        <v>30</v>
      </c>
      <c r="G15" s="57">
        <f t="shared" si="1"/>
        <v>20</v>
      </c>
      <c r="H15" s="15">
        <v>10</v>
      </c>
      <c r="I15" s="59">
        <v>390</v>
      </c>
      <c r="J15" s="59">
        <f t="shared" si="2"/>
        <v>11700</v>
      </c>
      <c r="K15" s="102"/>
      <c r="M15" s="15" t="s">
        <v>105</v>
      </c>
      <c r="O15" s="70">
        <v>0</v>
      </c>
      <c r="P15" s="2">
        <v>2</v>
      </c>
      <c r="Q15" s="2">
        <f t="shared" si="4"/>
        <v>0</v>
      </c>
      <c r="BF15" s="2">
        <v>20</v>
      </c>
      <c r="BH15" s="2">
        <f t="shared" si="5"/>
        <v>330.50847457627123</v>
      </c>
    </row>
    <row r="16" spans="1:60" ht="25.5" x14ac:dyDescent="0.2">
      <c r="A16" s="26">
        <v>11</v>
      </c>
      <c r="B16" s="13" t="s">
        <v>127</v>
      </c>
      <c r="C16" s="44" t="s">
        <v>104</v>
      </c>
      <c r="D16" s="14" t="s">
        <v>11</v>
      </c>
      <c r="E16" s="62" t="s">
        <v>12</v>
      </c>
      <c r="F16" s="15">
        <f t="shared" si="0"/>
        <v>30</v>
      </c>
      <c r="G16" s="57">
        <f t="shared" si="1"/>
        <v>20</v>
      </c>
      <c r="H16" s="15">
        <v>10</v>
      </c>
      <c r="I16" s="59">
        <v>390</v>
      </c>
      <c r="J16" s="59">
        <f t="shared" si="2"/>
        <v>11700</v>
      </c>
      <c r="K16" s="102"/>
      <c r="M16" s="15" t="s">
        <v>105</v>
      </c>
      <c r="O16" s="70">
        <v>0</v>
      </c>
      <c r="P16" s="2">
        <v>10</v>
      </c>
      <c r="Q16" s="2">
        <f t="shared" si="4"/>
        <v>0</v>
      </c>
      <c r="BF16" s="2">
        <v>20</v>
      </c>
      <c r="BH16" s="2">
        <f t="shared" si="5"/>
        <v>330.50847457627123</v>
      </c>
    </row>
    <row r="17" spans="1:60" ht="25.5" x14ac:dyDescent="0.2">
      <c r="A17" s="26">
        <v>12</v>
      </c>
      <c r="B17" s="13" t="s">
        <v>127</v>
      </c>
      <c r="C17" s="13" t="s">
        <v>17</v>
      </c>
      <c r="D17" s="14" t="s">
        <v>11</v>
      </c>
      <c r="E17" s="62" t="s">
        <v>12</v>
      </c>
      <c r="F17" s="15">
        <f t="shared" si="0"/>
        <v>70</v>
      </c>
      <c r="G17" s="57">
        <f t="shared" si="1"/>
        <v>42</v>
      </c>
      <c r="H17" s="15">
        <v>28</v>
      </c>
      <c r="I17" s="59">
        <v>390</v>
      </c>
      <c r="J17" s="59">
        <f t="shared" si="2"/>
        <v>27300</v>
      </c>
      <c r="K17" s="102"/>
      <c r="M17" s="15">
        <v>2</v>
      </c>
      <c r="N17" s="2">
        <f t="shared" si="3"/>
        <v>-40</v>
      </c>
      <c r="O17" s="70">
        <v>2</v>
      </c>
      <c r="Q17" s="2">
        <f t="shared" si="4"/>
        <v>0</v>
      </c>
      <c r="BF17" s="2">
        <v>40</v>
      </c>
      <c r="BH17" s="2">
        <f t="shared" si="5"/>
        <v>330.50847457627123</v>
      </c>
    </row>
    <row r="18" spans="1:60" ht="25.5" x14ac:dyDescent="0.2">
      <c r="A18" s="26">
        <v>13</v>
      </c>
      <c r="B18" s="13" t="s">
        <v>18</v>
      </c>
      <c r="C18" s="13" t="s">
        <v>19</v>
      </c>
      <c r="D18" s="14" t="s">
        <v>11</v>
      </c>
      <c r="E18" s="62" t="s">
        <v>12</v>
      </c>
      <c r="F18" s="15">
        <f t="shared" si="0"/>
        <v>62</v>
      </c>
      <c r="G18" s="57">
        <f t="shared" si="1"/>
        <v>42</v>
      </c>
      <c r="H18" s="15">
        <v>20</v>
      </c>
      <c r="I18" s="59">
        <v>390</v>
      </c>
      <c r="J18" s="59">
        <f t="shared" si="2"/>
        <v>24180</v>
      </c>
      <c r="K18" s="102"/>
      <c r="M18" s="15">
        <v>2</v>
      </c>
      <c r="N18" s="2">
        <f t="shared" si="3"/>
        <v>-40</v>
      </c>
      <c r="O18" s="70">
        <v>2</v>
      </c>
      <c r="Q18" s="2">
        <f t="shared" si="4"/>
        <v>0</v>
      </c>
      <c r="BF18" s="2">
        <v>40</v>
      </c>
      <c r="BH18" s="2">
        <f t="shared" si="5"/>
        <v>330.50847457627123</v>
      </c>
    </row>
    <row r="19" spans="1:60" ht="25.5" x14ac:dyDescent="0.2">
      <c r="A19" s="26">
        <v>14</v>
      </c>
      <c r="B19" s="13" t="s">
        <v>18</v>
      </c>
      <c r="C19" s="13" t="s">
        <v>20</v>
      </c>
      <c r="D19" s="14" t="s">
        <v>11</v>
      </c>
      <c r="E19" s="62" t="s">
        <v>12</v>
      </c>
      <c r="F19" s="15">
        <f t="shared" si="0"/>
        <v>58</v>
      </c>
      <c r="G19" s="57">
        <f t="shared" si="1"/>
        <v>37</v>
      </c>
      <c r="H19" s="15">
        <v>21</v>
      </c>
      <c r="I19" s="59">
        <v>390</v>
      </c>
      <c r="J19" s="59">
        <f t="shared" si="2"/>
        <v>22620</v>
      </c>
      <c r="K19" s="102"/>
      <c r="M19" s="15">
        <v>2</v>
      </c>
      <c r="N19" s="2">
        <f t="shared" si="3"/>
        <v>-35</v>
      </c>
      <c r="O19" s="70">
        <v>2</v>
      </c>
      <c r="Q19" s="2">
        <f t="shared" si="4"/>
        <v>0</v>
      </c>
      <c r="BF19" s="2">
        <v>35</v>
      </c>
      <c r="BH19" s="2">
        <f t="shared" si="5"/>
        <v>330.50847457627123</v>
      </c>
    </row>
    <row r="20" spans="1:60" ht="25.5" x14ac:dyDescent="0.2">
      <c r="A20" s="26">
        <v>15</v>
      </c>
      <c r="B20" s="13" t="s">
        <v>18</v>
      </c>
      <c r="C20" s="13" t="s">
        <v>21</v>
      </c>
      <c r="D20" s="14" t="s">
        <v>11</v>
      </c>
      <c r="E20" s="62" t="s">
        <v>12</v>
      </c>
      <c r="F20" s="15">
        <f t="shared" si="0"/>
        <v>52</v>
      </c>
      <c r="G20" s="57">
        <f t="shared" si="1"/>
        <v>37</v>
      </c>
      <c r="H20" s="15">
        <v>15</v>
      </c>
      <c r="I20" s="59">
        <v>390</v>
      </c>
      <c r="J20" s="59">
        <f t="shared" si="2"/>
        <v>20280</v>
      </c>
      <c r="K20" s="102"/>
      <c r="M20" s="15">
        <v>2</v>
      </c>
      <c r="N20" s="2">
        <f t="shared" si="3"/>
        <v>-35</v>
      </c>
      <c r="O20" s="70">
        <v>2</v>
      </c>
      <c r="Q20" s="2">
        <f t="shared" si="4"/>
        <v>0</v>
      </c>
      <c r="BF20" s="2">
        <v>35</v>
      </c>
      <c r="BH20" s="2">
        <f t="shared" si="5"/>
        <v>330.50847457627123</v>
      </c>
    </row>
    <row r="21" spans="1:60" ht="25.5" x14ac:dyDescent="0.2">
      <c r="A21" s="26">
        <v>16</v>
      </c>
      <c r="B21" s="13" t="s">
        <v>18</v>
      </c>
      <c r="C21" s="13" t="s">
        <v>22</v>
      </c>
      <c r="D21" s="14" t="s">
        <v>11</v>
      </c>
      <c r="E21" s="62" t="s">
        <v>12</v>
      </c>
      <c r="F21" s="15">
        <f t="shared" si="0"/>
        <v>52</v>
      </c>
      <c r="G21" s="57">
        <f t="shared" si="1"/>
        <v>37</v>
      </c>
      <c r="H21" s="15">
        <v>15</v>
      </c>
      <c r="I21" s="59">
        <v>390</v>
      </c>
      <c r="J21" s="59">
        <f t="shared" si="2"/>
        <v>20280</v>
      </c>
      <c r="K21" s="102"/>
      <c r="M21" s="15">
        <v>2</v>
      </c>
      <c r="N21" s="2">
        <f t="shared" si="3"/>
        <v>-35</v>
      </c>
      <c r="O21" s="70">
        <v>2</v>
      </c>
      <c r="Q21" s="2">
        <f t="shared" si="4"/>
        <v>0</v>
      </c>
      <c r="BF21" s="2">
        <v>35</v>
      </c>
      <c r="BH21" s="2">
        <f t="shared" si="5"/>
        <v>330.50847457627123</v>
      </c>
    </row>
    <row r="22" spans="1:60" ht="25.5" x14ac:dyDescent="0.2">
      <c r="A22" s="26">
        <v>17</v>
      </c>
      <c r="B22" s="13" t="s">
        <v>18</v>
      </c>
      <c r="C22" s="13" t="s">
        <v>23</v>
      </c>
      <c r="D22" s="14" t="s">
        <v>11</v>
      </c>
      <c r="E22" s="62" t="s">
        <v>12</v>
      </c>
      <c r="F22" s="15">
        <f t="shared" si="0"/>
        <v>54</v>
      </c>
      <c r="G22" s="57">
        <f t="shared" si="1"/>
        <v>39</v>
      </c>
      <c r="H22" s="15">
        <v>15</v>
      </c>
      <c r="I22" s="59">
        <v>390</v>
      </c>
      <c r="J22" s="59">
        <f t="shared" si="2"/>
        <v>21060</v>
      </c>
      <c r="K22" s="102"/>
      <c r="M22" s="15">
        <v>7</v>
      </c>
      <c r="N22" s="2">
        <f t="shared" si="3"/>
        <v>-32</v>
      </c>
      <c r="O22" s="70">
        <v>4</v>
      </c>
      <c r="Q22" s="2">
        <f t="shared" si="4"/>
        <v>0</v>
      </c>
      <c r="BF22" s="2">
        <v>35</v>
      </c>
      <c r="BH22" s="2">
        <f t="shared" si="5"/>
        <v>330.50847457627123</v>
      </c>
    </row>
    <row r="23" spans="1:60" ht="25.5" x14ac:dyDescent="0.2">
      <c r="A23" s="26">
        <v>18</v>
      </c>
      <c r="B23" s="13" t="s">
        <v>18</v>
      </c>
      <c r="C23" s="16" t="s">
        <v>24</v>
      </c>
      <c r="D23" s="14" t="s">
        <v>11</v>
      </c>
      <c r="E23" s="62" t="s">
        <v>12</v>
      </c>
      <c r="F23" s="15">
        <f t="shared" si="0"/>
        <v>60</v>
      </c>
      <c r="G23" s="57">
        <f t="shared" si="1"/>
        <v>45</v>
      </c>
      <c r="H23" s="15">
        <v>15</v>
      </c>
      <c r="I23" s="59">
        <v>390</v>
      </c>
      <c r="J23" s="59">
        <f t="shared" si="2"/>
        <v>23400</v>
      </c>
      <c r="K23" s="102"/>
      <c r="M23" s="15">
        <v>15</v>
      </c>
      <c r="N23" s="2">
        <f t="shared" si="3"/>
        <v>-30</v>
      </c>
      <c r="O23" s="70">
        <v>10</v>
      </c>
      <c r="Q23" s="2">
        <f t="shared" si="4"/>
        <v>0</v>
      </c>
      <c r="BF23" s="2">
        <v>35</v>
      </c>
      <c r="BH23" s="2">
        <f t="shared" si="5"/>
        <v>330.50847457627123</v>
      </c>
    </row>
    <row r="24" spans="1:60" ht="42.75" customHeight="1" x14ac:dyDescent="0.2">
      <c r="A24" s="26">
        <v>19</v>
      </c>
      <c r="B24" s="16" t="s">
        <v>18</v>
      </c>
      <c r="C24" s="28" t="s">
        <v>25</v>
      </c>
      <c r="D24" s="17" t="s">
        <v>11</v>
      </c>
      <c r="E24" s="62" t="s">
        <v>12</v>
      </c>
      <c r="F24" s="15">
        <f t="shared" si="0"/>
        <v>24</v>
      </c>
      <c r="G24" s="57">
        <f t="shared" si="1"/>
        <v>24</v>
      </c>
      <c r="H24" s="18">
        <v>0</v>
      </c>
      <c r="I24" s="60">
        <v>900</v>
      </c>
      <c r="J24" s="59">
        <f t="shared" si="2"/>
        <v>21600</v>
      </c>
      <c r="K24" s="102"/>
      <c r="M24" s="18">
        <v>4</v>
      </c>
      <c r="N24" s="2">
        <f t="shared" si="3"/>
        <v>-20</v>
      </c>
      <c r="O24" s="70">
        <v>4</v>
      </c>
      <c r="Q24" s="2">
        <f t="shared" si="4"/>
        <v>0</v>
      </c>
      <c r="BF24" s="2">
        <v>20</v>
      </c>
      <c r="BH24" s="2">
        <f t="shared" si="5"/>
        <v>762.71186440677968</v>
      </c>
    </row>
    <row r="25" spans="1:60" ht="28.5" customHeight="1" x14ac:dyDescent="0.2">
      <c r="A25" s="26">
        <v>20</v>
      </c>
      <c r="B25" s="16" t="s">
        <v>18</v>
      </c>
      <c r="C25" s="28" t="s">
        <v>26</v>
      </c>
      <c r="D25" s="17" t="s">
        <v>11</v>
      </c>
      <c r="E25" s="62" t="s">
        <v>12</v>
      </c>
      <c r="F25" s="15">
        <f t="shared" si="0"/>
        <v>26</v>
      </c>
      <c r="G25" s="57">
        <f t="shared" si="1"/>
        <v>26</v>
      </c>
      <c r="H25" s="18">
        <v>0</v>
      </c>
      <c r="I25" s="60">
        <v>900</v>
      </c>
      <c r="J25" s="59">
        <f t="shared" si="2"/>
        <v>23400</v>
      </c>
      <c r="K25" s="102"/>
      <c r="M25" s="18">
        <v>6</v>
      </c>
      <c r="N25" s="2">
        <f t="shared" si="3"/>
        <v>-20</v>
      </c>
      <c r="O25" s="70">
        <v>6</v>
      </c>
      <c r="Q25" s="2">
        <f t="shared" si="4"/>
        <v>0</v>
      </c>
      <c r="BF25" s="2">
        <v>20</v>
      </c>
      <c r="BH25" s="2">
        <f t="shared" si="5"/>
        <v>762.71186440677968</v>
      </c>
    </row>
    <row r="26" spans="1:60" ht="25.5" x14ac:dyDescent="0.2">
      <c r="A26" s="26">
        <v>21</v>
      </c>
      <c r="B26" s="43" t="s">
        <v>165</v>
      </c>
      <c r="C26" s="44" t="s">
        <v>106</v>
      </c>
      <c r="D26" s="17" t="s">
        <v>11</v>
      </c>
      <c r="E26" s="62" t="s">
        <v>12</v>
      </c>
      <c r="F26" s="15">
        <f t="shared" si="0"/>
        <v>130</v>
      </c>
      <c r="G26" s="57">
        <f t="shared" si="1"/>
        <v>80</v>
      </c>
      <c r="H26" s="29">
        <v>50</v>
      </c>
      <c r="I26" s="59">
        <v>390</v>
      </c>
      <c r="J26" s="59">
        <f t="shared" si="2"/>
        <v>50700</v>
      </c>
      <c r="K26" s="103"/>
      <c r="M26" s="15" t="s">
        <v>105</v>
      </c>
      <c r="O26" s="70">
        <v>0</v>
      </c>
      <c r="Q26" s="2">
        <f t="shared" si="4"/>
        <v>0</v>
      </c>
      <c r="BF26" s="2">
        <v>80</v>
      </c>
      <c r="BH26" s="2">
        <f t="shared" si="5"/>
        <v>330.50847457627123</v>
      </c>
    </row>
    <row r="27" spans="1:60" ht="25.5" x14ac:dyDescent="0.2">
      <c r="A27" s="26">
        <v>22</v>
      </c>
      <c r="B27" s="43" t="s">
        <v>165</v>
      </c>
      <c r="C27" s="44" t="s">
        <v>107</v>
      </c>
      <c r="D27" s="17" t="s">
        <v>11</v>
      </c>
      <c r="E27" s="62" t="s">
        <v>12</v>
      </c>
      <c r="F27" s="15">
        <f t="shared" si="0"/>
        <v>130</v>
      </c>
      <c r="G27" s="57">
        <f t="shared" si="1"/>
        <v>80</v>
      </c>
      <c r="H27" s="29">
        <v>50</v>
      </c>
      <c r="I27" s="59">
        <v>390</v>
      </c>
      <c r="J27" s="59">
        <f t="shared" si="2"/>
        <v>50700</v>
      </c>
      <c r="K27" s="101" t="s">
        <v>12</v>
      </c>
      <c r="M27" s="15" t="s">
        <v>105</v>
      </c>
      <c r="O27" s="70">
        <v>0</v>
      </c>
      <c r="Q27" s="2">
        <f t="shared" si="4"/>
        <v>0</v>
      </c>
      <c r="BF27" s="2">
        <v>80</v>
      </c>
      <c r="BH27" s="2">
        <f t="shared" si="5"/>
        <v>330.50847457627123</v>
      </c>
    </row>
    <row r="28" spans="1:60" ht="25.5" x14ac:dyDescent="0.2">
      <c r="A28" s="26">
        <v>23</v>
      </c>
      <c r="B28" s="43" t="s">
        <v>165</v>
      </c>
      <c r="C28" s="44" t="s">
        <v>108</v>
      </c>
      <c r="D28" s="17" t="s">
        <v>11</v>
      </c>
      <c r="E28" s="62" t="s">
        <v>12</v>
      </c>
      <c r="F28" s="15">
        <f t="shared" si="0"/>
        <v>130</v>
      </c>
      <c r="G28" s="57">
        <f t="shared" si="1"/>
        <v>80</v>
      </c>
      <c r="H28" s="29">
        <v>50</v>
      </c>
      <c r="I28" s="59">
        <v>390</v>
      </c>
      <c r="J28" s="59">
        <f t="shared" si="2"/>
        <v>50700</v>
      </c>
      <c r="K28" s="102"/>
      <c r="M28" s="15" t="s">
        <v>105</v>
      </c>
      <c r="O28" s="70">
        <v>0</v>
      </c>
      <c r="Q28" s="2">
        <f t="shared" si="4"/>
        <v>0</v>
      </c>
      <c r="BF28" s="2">
        <v>80</v>
      </c>
      <c r="BH28" s="2">
        <f t="shared" si="5"/>
        <v>330.50847457627123</v>
      </c>
    </row>
    <row r="29" spans="1:60" ht="25.5" x14ac:dyDescent="0.2">
      <c r="A29" s="26">
        <v>24</v>
      </c>
      <c r="B29" s="43" t="s">
        <v>165</v>
      </c>
      <c r="C29" s="44" t="s">
        <v>109</v>
      </c>
      <c r="D29" s="17" t="s">
        <v>11</v>
      </c>
      <c r="E29" s="62" t="s">
        <v>12</v>
      </c>
      <c r="F29" s="15">
        <f t="shared" si="0"/>
        <v>130</v>
      </c>
      <c r="G29" s="57">
        <f t="shared" si="1"/>
        <v>80</v>
      </c>
      <c r="H29" s="29">
        <v>50</v>
      </c>
      <c r="I29" s="59">
        <v>390</v>
      </c>
      <c r="J29" s="59">
        <f t="shared" si="2"/>
        <v>50700</v>
      </c>
      <c r="K29" s="102"/>
      <c r="M29" s="15" t="s">
        <v>105</v>
      </c>
      <c r="O29" s="70">
        <v>0</v>
      </c>
      <c r="Q29" s="2">
        <f t="shared" si="4"/>
        <v>0</v>
      </c>
      <c r="BF29" s="2">
        <v>80</v>
      </c>
      <c r="BH29" s="2">
        <f t="shared" si="5"/>
        <v>330.50847457627123</v>
      </c>
    </row>
    <row r="30" spans="1:60" ht="25.5" x14ac:dyDescent="0.2">
      <c r="A30" s="26">
        <v>25</v>
      </c>
      <c r="B30" s="43" t="s">
        <v>165</v>
      </c>
      <c r="C30" s="44" t="s">
        <v>110</v>
      </c>
      <c r="D30" s="17" t="s">
        <v>11</v>
      </c>
      <c r="E30" s="62" t="s">
        <v>12</v>
      </c>
      <c r="F30" s="15">
        <f t="shared" si="0"/>
        <v>130</v>
      </c>
      <c r="G30" s="57">
        <f t="shared" si="1"/>
        <v>80</v>
      </c>
      <c r="H30" s="29">
        <v>50</v>
      </c>
      <c r="I30" s="59">
        <v>390</v>
      </c>
      <c r="J30" s="59">
        <f t="shared" si="2"/>
        <v>50700</v>
      </c>
      <c r="K30" s="102"/>
      <c r="M30" s="15" t="s">
        <v>105</v>
      </c>
      <c r="O30" s="70">
        <v>0</v>
      </c>
      <c r="Q30" s="2">
        <f t="shared" si="4"/>
        <v>0</v>
      </c>
      <c r="BF30" s="2">
        <v>80</v>
      </c>
      <c r="BH30" s="2">
        <f t="shared" si="5"/>
        <v>330.50847457627123</v>
      </c>
    </row>
    <row r="31" spans="1:60" ht="25.5" x14ac:dyDescent="0.2">
      <c r="A31" s="26">
        <v>26</v>
      </c>
      <c r="B31" s="43" t="s">
        <v>165</v>
      </c>
      <c r="C31" s="44" t="s">
        <v>111</v>
      </c>
      <c r="D31" s="17" t="s">
        <v>11</v>
      </c>
      <c r="E31" s="62" t="s">
        <v>12</v>
      </c>
      <c r="F31" s="15">
        <f t="shared" si="0"/>
        <v>130</v>
      </c>
      <c r="G31" s="57">
        <f t="shared" si="1"/>
        <v>80</v>
      </c>
      <c r="H31" s="29">
        <v>50</v>
      </c>
      <c r="I31" s="59">
        <v>390</v>
      </c>
      <c r="J31" s="59">
        <f t="shared" si="2"/>
        <v>50700</v>
      </c>
      <c r="K31" s="102"/>
      <c r="M31" s="15" t="s">
        <v>105</v>
      </c>
      <c r="O31" s="70">
        <v>0</v>
      </c>
      <c r="Q31" s="2">
        <f t="shared" si="4"/>
        <v>0</v>
      </c>
      <c r="BF31" s="2">
        <v>80</v>
      </c>
      <c r="BH31" s="2">
        <f t="shared" si="5"/>
        <v>330.50847457627123</v>
      </c>
    </row>
    <row r="32" spans="1:60" ht="25.5" x14ac:dyDescent="0.2">
      <c r="A32" s="26">
        <v>27</v>
      </c>
      <c r="B32" s="43" t="s">
        <v>165</v>
      </c>
      <c r="C32" s="44" t="s">
        <v>112</v>
      </c>
      <c r="D32" s="17" t="s">
        <v>11</v>
      </c>
      <c r="E32" s="62" t="s">
        <v>12</v>
      </c>
      <c r="F32" s="15">
        <f t="shared" si="0"/>
        <v>130</v>
      </c>
      <c r="G32" s="57">
        <f t="shared" si="1"/>
        <v>80</v>
      </c>
      <c r="H32" s="29">
        <v>50</v>
      </c>
      <c r="I32" s="59">
        <v>390</v>
      </c>
      <c r="J32" s="59">
        <f t="shared" si="2"/>
        <v>50700</v>
      </c>
      <c r="K32" s="102"/>
      <c r="M32" s="15" t="s">
        <v>105</v>
      </c>
      <c r="O32" s="70">
        <v>0</v>
      </c>
      <c r="Q32" s="2">
        <f t="shared" si="4"/>
        <v>0</v>
      </c>
      <c r="BF32" s="2">
        <v>80</v>
      </c>
      <c r="BH32" s="2">
        <f t="shared" si="5"/>
        <v>330.50847457627123</v>
      </c>
    </row>
    <row r="33" spans="1:60" ht="25.5" x14ac:dyDescent="0.2">
      <c r="A33" s="26">
        <v>28</v>
      </c>
      <c r="B33" s="43" t="s">
        <v>165</v>
      </c>
      <c r="C33" s="44" t="s">
        <v>113</v>
      </c>
      <c r="D33" s="17" t="s">
        <v>11</v>
      </c>
      <c r="E33" s="62" t="s">
        <v>12</v>
      </c>
      <c r="F33" s="15">
        <f t="shared" si="0"/>
        <v>30</v>
      </c>
      <c r="G33" s="57">
        <f t="shared" si="1"/>
        <v>20</v>
      </c>
      <c r="H33" s="29">
        <v>10</v>
      </c>
      <c r="I33" s="59">
        <v>390</v>
      </c>
      <c r="J33" s="59">
        <f t="shared" si="2"/>
        <v>11700</v>
      </c>
      <c r="K33" s="102"/>
      <c r="M33" s="15" t="s">
        <v>105</v>
      </c>
      <c r="O33" s="70">
        <v>0</v>
      </c>
      <c r="Q33" s="2">
        <f t="shared" si="4"/>
        <v>0</v>
      </c>
      <c r="BF33" s="2">
        <v>20</v>
      </c>
      <c r="BH33" s="2">
        <f t="shared" si="5"/>
        <v>330.50847457627123</v>
      </c>
    </row>
    <row r="34" spans="1:60" ht="25.5" x14ac:dyDescent="0.2">
      <c r="A34" s="26">
        <v>29</v>
      </c>
      <c r="B34" s="43" t="s">
        <v>165</v>
      </c>
      <c r="C34" s="44" t="s">
        <v>114</v>
      </c>
      <c r="D34" s="17" t="s">
        <v>11</v>
      </c>
      <c r="E34" s="62" t="s">
        <v>12</v>
      </c>
      <c r="F34" s="15">
        <f t="shared" si="0"/>
        <v>30</v>
      </c>
      <c r="G34" s="57">
        <f t="shared" si="1"/>
        <v>20</v>
      </c>
      <c r="H34" s="29">
        <v>10</v>
      </c>
      <c r="I34" s="59">
        <v>390</v>
      </c>
      <c r="J34" s="59">
        <f t="shared" si="2"/>
        <v>11700</v>
      </c>
      <c r="K34" s="102"/>
      <c r="M34" s="15" t="s">
        <v>105</v>
      </c>
      <c r="O34" s="70">
        <v>0</v>
      </c>
      <c r="Q34" s="2">
        <f t="shared" si="4"/>
        <v>0</v>
      </c>
      <c r="BF34" s="2">
        <v>20</v>
      </c>
      <c r="BH34" s="2">
        <f t="shared" si="5"/>
        <v>330.50847457627123</v>
      </c>
    </row>
    <row r="35" spans="1:60" ht="25.5" x14ac:dyDescent="0.2">
      <c r="A35" s="26">
        <v>30</v>
      </c>
      <c r="B35" s="43" t="s">
        <v>165</v>
      </c>
      <c r="C35" s="44" t="s">
        <v>115</v>
      </c>
      <c r="D35" s="17" t="s">
        <v>11</v>
      </c>
      <c r="E35" s="62" t="s">
        <v>12</v>
      </c>
      <c r="F35" s="15">
        <f t="shared" si="0"/>
        <v>20</v>
      </c>
      <c r="G35" s="57">
        <f t="shared" si="1"/>
        <v>20</v>
      </c>
      <c r="H35" s="29">
        <v>0</v>
      </c>
      <c r="I35" s="59">
        <v>390</v>
      </c>
      <c r="J35" s="59">
        <f t="shared" si="2"/>
        <v>7800</v>
      </c>
      <c r="K35" s="102"/>
      <c r="M35" s="15" t="s">
        <v>105</v>
      </c>
      <c r="O35" s="70">
        <v>0</v>
      </c>
      <c r="Q35" s="2">
        <f t="shared" si="4"/>
        <v>0</v>
      </c>
      <c r="BF35" s="2">
        <v>20</v>
      </c>
      <c r="BH35" s="2">
        <f t="shared" si="5"/>
        <v>330.50847457627123</v>
      </c>
    </row>
    <row r="36" spans="1:60" ht="25.5" x14ac:dyDescent="0.2">
      <c r="A36" s="26">
        <v>31</v>
      </c>
      <c r="B36" s="43" t="s">
        <v>165</v>
      </c>
      <c r="C36" s="44" t="s">
        <v>116</v>
      </c>
      <c r="D36" s="17" t="s">
        <v>11</v>
      </c>
      <c r="E36" s="62" t="s">
        <v>12</v>
      </c>
      <c r="F36" s="15">
        <f t="shared" si="0"/>
        <v>20</v>
      </c>
      <c r="G36" s="57">
        <f t="shared" si="1"/>
        <v>20</v>
      </c>
      <c r="H36" s="29">
        <v>0</v>
      </c>
      <c r="I36" s="59">
        <v>390</v>
      </c>
      <c r="J36" s="59">
        <f t="shared" si="2"/>
        <v>7800</v>
      </c>
      <c r="K36" s="102"/>
      <c r="M36" s="15" t="s">
        <v>105</v>
      </c>
      <c r="O36" s="70">
        <v>0</v>
      </c>
      <c r="Q36" s="2">
        <f t="shared" si="4"/>
        <v>0</v>
      </c>
      <c r="BF36" s="2">
        <v>20</v>
      </c>
      <c r="BH36" s="2">
        <f t="shared" si="5"/>
        <v>330.50847457627123</v>
      </c>
    </row>
    <row r="37" spans="1:60" ht="25.5" x14ac:dyDescent="0.2">
      <c r="A37" s="26">
        <v>32</v>
      </c>
      <c r="B37" s="43" t="s">
        <v>165</v>
      </c>
      <c r="C37" s="44" t="s">
        <v>117</v>
      </c>
      <c r="D37" s="17" t="s">
        <v>11</v>
      </c>
      <c r="E37" s="62" t="s">
        <v>12</v>
      </c>
      <c r="F37" s="15">
        <f t="shared" si="0"/>
        <v>20</v>
      </c>
      <c r="G37" s="57">
        <f t="shared" si="1"/>
        <v>20</v>
      </c>
      <c r="H37" s="29">
        <v>0</v>
      </c>
      <c r="I37" s="59">
        <v>390</v>
      </c>
      <c r="J37" s="59">
        <f t="shared" si="2"/>
        <v>7800</v>
      </c>
      <c r="K37" s="102"/>
      <c r="M37" s="15" t="s">
        <v>105</v>
      </c>
      <c r="O37" s="70">
        <v>0</v>
      </c>
      <c r="Q37" s="2">
        <f t="shared" si="4"/>
        <v>0</v>
      </c>
      <c r="BF37" s="2">
        <v>20</v>
      </c>
      <c r="BH37" s="2">
        <f t="shared" si="5"/>
        <v>330.50847457627123</v>
      </c>
    </row>
    <row r="38" spans="1:60" ht="25.5" x14ac:dyDescent="0.2">
      <c r="A38" s="26">
        <v>33</v>
      </c>
      <c r="B38" s="43" t="s">
        <v>165</v>
      </c>
      <c r="C38" s="44" t="s">
        <v>118</v>
      </c>
      <c r="D38" s="17" t="s">
        <v>11</v>
      </c>
      <c r="E38" s="62" t="s">
        <v>12</v>
      </c>
      <c r="F38" s="15">
        <f t="shared" si="0"/>
        <v>20</v>
      </c>
      <c r="G38" s="57">
        <f t="shared" si="1"/>
        <v>20</v>
      </c>
      <c r="H38" s="29">
        <v>0</v>
      </c>
      <c r="I38" s="59">
        <v>390</v>
      </c>
      <c r="J38" s="59">
        <f t="shared" si="2"/>
        <v>7800</v>
      </c>
      <c r="K38" s="102"/>
      <c r="M38" s="15" t="s">
        <v>105</v>
      </c>
      <c r="O38" s="70">
        <v>0</v>
      </c>
      <c r="Q38" s="2">
        <f t="shared" si="4"/>
        <v>0</v>
      </c>
      <c r="BF38" s="2">
        <v>20</v>
      </c>
      <c r="BH38" s="2">
        <f t="shared" si="5"/>
        <v>330.50847457627123</v>
      </c>
    </row>
    <row r="39" spans="1:60" ht="25.5" x14ac:dyDescent="0.2">
      <c r="A39" s="26">
        <v>34</v>
      </c>
      <c r="B39" s="43" t="s">
        <v>165</v>
      </c>
      <c r="C39" s="44" t="s">
        <v>119</v>
      </c>
      <c r="D39" s="17" t="s">
        <v>11</v>
      </c>
      <c r="E39" s="62" t="s">
        <v>12</v>
      </c>
      <c r="F39" s="15">
        <f t="shared" si="0"/>
        <v>20</v>
      </c>
      <c r="G39" s="57">
        <f t="shared" si="1"/>
        <v>20</v>
      </c>
      <c r="H39" s="29">
        <v>0</v>
      </c>
      <c r="I39" s="59">
        <v>390</v>
      </c>
      <c r="J39" s="59">
        <f t="shared" si="2"/>
        <v>7800</v>
      </c>
      <c r="K39" s="102"/>
      <c r="M39" s="15" t="s">
        <v>105</v>
      </c>
      <c r="O39" s="70">
        <v>0</v>
      </c>
      <c r="Q39" s="2">
        <f t="shared" si="4"/>
        <v>0</v>
      </c>
      <c r="BF39" s="2">
        <v>20</v>
      </c>
      <c r="BH39" s="2">
        <f t="shared" si="5"/>
        <v>330.50847457627123</v>
      </c>
    </row>
    <row r="40" spans="1:60" ht="25.5" x14ac:dyDescent="0.2">
      <c r="A40" s="26">
        <v>35</v>
      </c>
      <c r="B40" s="43" t="s">
        <v>165</v>
      </c>
      <c r="C40" s="44" t="s">
        <v>120</v>
      </c>
      <c r="D40" s="17" t="s">
        <v>11</v>
      </c>
      <c r="E40" s="62" t="s">
        <v>12</v>
      </c>
      <c r="F40" s="15">
        <f t="shared" si="0"/>
        <v>20</v>
      </c>
      <c r="G40" s="57">
        <f t="shared" si="1"/>
        <v>20</v>
      </c>
      <c r="H40" s="29">
        <v>0</v>
      </c>
      <c r="I40" s="59">
        <v>390</v>
      </c>
      <c r="J40" s="59">
        <f t="shared" si="2"/>
        <v>7800</v>
      </c>
      <c r="K40" s="102"/>
      <c r="M40" s="15" t="s">
        <v>105</v>
      </c>
      <c r="O40" s="70">
        <v>0</v>
      </c>
      <c r="Q40" s="2">
        <f t="shared" si="4"/>
        <v>0</v>
      </c>
      <c r="BF40" s="2">
        <v>20</v>
      </c>
      <c r="BH40" s="2">
        <f t="shared" si="5"/>
        <v>330.50847457627123</v>
      </c>
    </row>
    <row r="41" spans="1:60" ht="25.5" x14ac:dyDescent="0.2">
      <c r="A41" s="26">
        <v>36</v>
      </c>
      <c r="B41" s="43" t="s">
        <v>165</v>
      </c>
      <c r="C41" s="44" t="s">
        <v>121</v>
      </c>
      <c r="D41" s="17" t="s">
        <v>11</v>
      </c>
      <c r="E41" s="62" t="s">
        <v>12</v>
      </c>
      <c r="F41" s="15">
        <f t="shared" si="0"/>
        <v>20</v>
      </c>
      <c r="G41" s="57">
        <f t="shared" si="1"/>
        <v>20</v>
      </c>
      <c r="H41" s="29">
        <v>0</v>
      </c>
      <c r="I41" s="59">
        <v>390</v>
      </c>
      <c r="J41" s="59">
        <f t="shared" si="2"/>
        <v>7800</v>
      </c>
      <c r="K41" s="102"/>
      <c r="M41" s="15" t="s">
        <v>105</v>
      </c>
      <c r="O41" s="70">
        <v>0</v>
      </c>
      <c r="Q41" s="2">
        <f t="shared" si="4"/>
        <v>0</v>
      </c>
      <c r="BF41" s="2">
        <v>20</v>
      </c>
      <c r="BH41" s="2">
        <f t="shared" si="5"/>
        <v>330.50847457627123</v>
      </c>
    </row>
    <row r="42" spans="1:60" ht="25.5" x14ac:dyDescent="0.2">
      <c r="A42" s="26">
        <v>37</v>
      </c>
      <c r="B42" s="43" t="s">
        <v>165</v>
      </c>
      <c r="C42" s="44" t="s">
        <v>122</v>
      </c>
      <c r="D42" s="17" t="s">
        <v>11</v>
      </c>
      <c r="E42" s="62" t="s">
        <v>12</v>
      </c>
      <c r="F42" s="15">
        <f t="shared" si="0"/>
        <v>20</v>
      </c>
      <c r="G42" s="57">
        <f t="shared" si="1"/>
        <v>20</v>
      </c>
      <c r="H42" s="29">
        <v>0</v>
      </c>
      <c r="I42" s="59">
        <v>390</v>
      </c>
      <c r="J42" s="59">
        <f t="shared" si="2"/>
        <v>7800</v>
      </c>
      <c r="K42" s="102"/>
      <c r="M42" s="15" t="s">
        <v>105</v>
      </c>
      <c r="O42" s="70">
        <v>0</v>
      </c>
      <c r="Q42" s="2">
        <f t="shared" si="4"/>
        <v>0</v>
      </c>
      <c r="BF42" s="2">
        <v>20</v>
      </c>
      <c r="BH42" s="2">
        <f t="shared" si="5"/>
        <v>330.50847457627123</v>
      </c>
    </row>
    <row r="43" spans="1:60" ht="31.5" customHeight="1" x14ac:dyDescent="0.2">
      <c r="A43" s="26">
        <v>38</v>
      </c>
      <c r="B43" s="27" t="s">
        <v>18</v>
      </c>
      <c r="C43" s="30" t="s">
        <v>137</v>
      </c>
      <c r="D43" s="17" t="s">
        <v>11</v>
      </c>
      <c r="E43" s="62" t="s">
        <v>12</v>
      </c>
      <c r="F43" s="15">
        <f t="shared" si="0"/>
        <v>53</v>
      </c>
      <c r="G43" s="57">
        <f t="shared" si="1"/>
        <v>30</v>
      </c>
      <c r="H43" s="35">
        <v>23</v>
      </c>
      <c r="I43" s="59">
        <v>300</v>
      </c>
      <c r="J43" s="59">
        <f t="shared" si="2"/>
        <v>15900</v>
      </c>
      <c r="K43" s="102"/>
      <c r="M43" s="124" t="s">
        <v>105</v>
      </c>
      <c r="O43" s="70">
        <v>0</v>
      </c>
      <c r="Q43" s="2">
        <f t="shared" si="4"/>
        <v>0</v>
      </c>
      <c r="BF43" s="2">
        <v>30</v>
      </c>
      <c r="BH43" s="2">
        <f t="shared" si="5"/>
        <v>254.23728813559325</v>
      </c>
    </row>
    <row r="44" spans="1:60" ht="15" customHeight="1" x14ac:dyDescent="0.2">
      <c r="A44" s="26">
        <v>39</v>
      </c>
      <c r="B44" s="27" t="s">
        <v>18</v>
      </c>
      <c r="C44" s="30" t="s">
        <v>138</v>
      </c>
      <c r="D44" s="17" t="s">
        <v>11</v>
      </c>
      <c r="E44" s="62" t="s">
        <v>12</v>
      </c>
      <c r="F44" s="15">
        <f t="shared" si="0"/>
        <v>42</v>
      </c>
      <c r="G44" s="57">
        <f t="shared" si="1"/>
        <v>25</v>
      </c>
      <c r="H44" s="35">
        <v>17</v>
      </c>
      <c r="I44" s="59">
        <v>300</v>
      </c>
      <c r="J44" s="59">
        <f t="shared" si="2"/>
        <v>12600</v>
      </c>
      <c r="K44" s="102"/>
      <c r="M44" s="125"/>
      <c r="O44" s="70">
        <v>0</v>
      </c>
      <c r="Q44" s="2">
        <f t="shared" si="4"/>
        <v>0</v>
      </c>
      <c r="BF44" s="2">
        <v>25</v>
      </c>
      <c r="BH44" s="2">
        <f t="shared" si="5"/>
        <v>254.23728813559325</v>
      </c>
    </row>
    <row r="45" spans="1:60" ht="17.25" customHeight="1" x14ac:dyDescent="0.2">
      <c r="A45" s="26">
        <v>40</v>
      </c>
      <c r="B45" s="27" t="s">
        <v>18</v>
      </c>
      <c r="C45" s="30" t="s">
        <v>139</v>
      </c>
      <c r="D45" s="17" t="s">
        <v>11</v>
      </c>
      <c r="E45" s="62" t="s">
        <v>12</v>
      </c>
      <c r="F45" s="15">
        <f t="shared" si="0"/>
        <v>34</v>
      </c>
      <c r="G45" s="57">
        <f t="shared" si="1"/>
        <v>20</v>
      </c>
      <c r="H45" s="35">
        <v>14</v>
      </c>
      <c r="I45" s="59">
        <v>300</v>
      </c>
      <c r="J45" s="59">
        <f t="shared" si="2"/>
        <v>10200</v>
      </c>
      <c r="K45" s="102"/>
      <c r="M45" s="125"/>
      <c r="O45" s="70">
        <v>0</v>
      </c>
      <c r="Q45" s="2">
        <f t="shared" si="4"/>
        <v>0</v>
      </c>
      <c r="BF45" s="2">
        <v>20</v>
      </c>
      <c r="BH45" s="2">
        <f t="shared" si="5"/>
        <v>254.23728813559325</v>
      </c>
    </row>
    <row r="46" spans="1:60" ht="16.5" customHeight="1" x14ac:dyDescent="0.2">
      <c r="A46" s="26">
        <v>41</v>
      </c>
      <c r="B46" s="27" t="s">
        <v>18</v>
      </c>
      <c r="C46" s="30" t="s">
        <v>140</v>
      </c>
      <c r="D46" s="17" t="s">
        <v>11</v>
      </c>
      <c r="E46" s="62" t="s">
        <v>12</v>
      </c>
      <c r="F46" s="15">
        <f t="shared" si="0"/>
        <v>28</v>
      </c>
      <c r="G46" s="57">
        <f t="shared" si="1"/>
        <v>28</v>
      </c>
      <c r="H46" s="35">
        <v>0</v>
      </c>
      <c r="I46" s="59">
        <v>300</v>
      </c>
      <c r="J46" s="59">
        <f t="shared" si="2"/>
        <v>8400</v>
      </c>
      <c r="K46" s="102"/>
      <c r="M46" s="125"/>
      <c r="O46" s="70">
        <v>0</v>
      </c>
      <c r="Q46" s="2">
        <f t="shared" si="4"/>
        <v>0</v>
      </c>
      <c r="BF46" s="2">
        <v>28</v>
      </c>
      <c r="BH46" s="2">
        <f t="shared" si="5"/>
        <v>254.23728813559325</v>
      </c>
    </row>
    <row r="47" spans="1:60" ht="17.25" customHeight="1" x14ac:dyDescent="0.2">
      <c r="A47" s="26">
        <v>42</v>
      </c>
      <c r="B47" s="27" t="s">
        <v>18</v>
      </c>
      <c r="C47" s="30" t="s">
        <v>141</v>
      </c>
      <c r="D47" s="17" t="s">
        <v>11</v>
      </c>
      <c r="E47" s="62" t="s">
        <v>12</v>
      </c>
      <c r="F47" s="15">
        <f t="shared" si="0"/>
        <v>28</v>
      </c>
      <c r="G47" s="57">
        <f t="shared" si="1"/>
        <v>28</v>
      </c>
      <c r="H47" s="35">
        <v>0</v>
      </c>
      <c r="I47" s="59">
        <v>300</v>
      </c>
      <c r="J47" s="59">
        <f t="shared" si="2"/>
        <v>8400</v>
      </c>
      <c r="K47" s="102"/>
      <c r="M47" s="125"/>
      <c r="O47" s="70">
        <v>0</v>
      </c>
      <c r="Q47" s="2">
        <f t="shared" si="4"/>
        <v>0</v>
      </c>
      <c r="BF47" s="2">
        <v>28</v>
      </c>
      <c r="BH47" s="2">
        <f t="shared" si="5"/>
        <v>254.23728813559325</v>
      </c>
    </row>
    <row r="48" spans="1:60" ht="15.75" customHeight="1" x14ac:dyDescent="0.2">
      <c r="A48" s="26">
        <v>43</v>
      </c>
      <c r="B48" s="27" t="s">
        <v>18</v>
      </c>
      <c r="C48" s="30" t="s">
        <v>142</v>
      </c>
      <c r="D48" s="17" t="s">
        <v>11</v>
      </c>
      <c r="E48" s="62" t="s">
        <v>12</v>
      </c>
      <c r="F48" s="15">
        <f t="shared" si="0"/>
        <v>23</v>
      </c>
      <c r="G48" s="57">
        <f t="shared" si="1"/>
        <v>23</v>
      </c>
      <c r="H48" s="35">
        <v>0</v>
      </c>
      <c r="I48" s="59">
        <v>300</v>
      </c>
      <c r="J48" s="59">
        <f t="shared" si="2"/>
        <v>6900</v>
      </c>
      <c r="K48" s="102"/>
      <c r="M48" s="125"/>
      <c r="O48" s="70">
        <v>0</v>
      </c>
      <c r="Q48" s="2">
        <f t="shared" si="4"/>
        <v>0</v>
      </c>
      <c r="BF48" s="2">
        <v>23</v>
      </c>
      <c r="BH48" s="2">
        <f t="shared" si="5"/>
        <v>254.23728813559325</v>
      </c>
    </row>
    <row r="49" spans="1:60" ht="16.5" customHeight="1" x14ac:dyDescent="0.2">
      <c r="A49" s="26">
        <v>44</v>
      </c>
      <c r="B49" s="27" t="s">
        <v>18</v>
      </c>
      <c r="C49" s="30" t="s">
        <v>143</v>
      </c>
      <c r="D49" s="17" t="s">
        <v>11</v>
      </c>
      <c r="E49" s="62" t="s">
        <v>12</v>
      </c>
      <c r="F49" s="15">
        <f t="shared" si="0"/>
        <v>20</v>
      </c>
      <c r="G49" s="57">
        <f t="shared" si="1"/>
        <v>20</v>
      </c>
      <c r="H49" s="35">
        <v>0</v>
      </c>
      <c r="I49" s="59">
        <v>300</v>
      </c>
      <c r="J49" s="59">
        <f t="shared" si="2"/>
        <v>6000</v>
      </c>
      <c r="K49" s="102"/>
      <c r="M49" s="125"/>
      <c r="O49" s="70">
        <v>0</v>
      </c>
      <c r="Q49" s="2">
        <f t="shared" si="4"/>
        <v>0</v>
      </c>
      <c r="BF49" s="2">
        <v>20</v>
      </c>
      <c r="BH49" s="2">
        <f t="shared" si="5"/>
        <v>254.23728813559325</v>
      </c>
    </row>
    <row r="50" spans="1:60" ht="16.5" customHeight="1" x14ac:dyDescent="0.2">
      <c r="A50" s="26">
        <v>45</v>
      </c>
      <c r="B50" s="27" t="s">
        <v>18</v>
      </c>
      <c r="C50" s="30" t="s">
        <v>144</v>
      </c>
      <c r="D50" s="17" t="s">
        <v>11</v>
      </c>
      <c r="E50" s="62" t="s">
        <v>12</v>
      </c>
      <c r="F50" s="15">
        <f t="shared" si="0"/>
        <v>39</v>
      </c>
      <c r="G50" s="57">
        <f t="shared" si="1"/>
        <v>20</v>
      </c>
      <c r="H50" s="35">
        <v>19</v>
      </c>
      <c r="I50" s="59">
        <v>300</v>
      </c>
      <c r="J50" s="59">
        <f t="shared" si="2"/>
        <v>11700</v>
      </c>
      <c r="K50" s="102"/>
      <c r="M50" s="125"/>
      <c r="O50" s="70">
        <v>0</v>
      </c>
      <c r="Q50" s="2">
        <f t="shared" si="4"/>
        <v>0</v>
      </c>
      <c r="BF50" s="2">
        <v>20</v>
      </c>
      <c r="BH50" s="2">
        <f t="shared" si="5"/>
        <v>254.23728813559325</v>
      </c>
    </row>
    <row r="51" spans="1:60" ht="17.25" customHeight="1" x14ac:dyDescent="0.2">
      <c r="A51" s="26">
        <v>46</v>
      </c>
      <c r="B51" s="27" t="s">
        <v>18</v>
      </c>
      <c r="C51" s="30" t="s">
        <v>145</v>
      </c>
      <c r="D51" s="17" t="s">
        <v>11</v>
      </c>
      <c r="E51" s="62" t="s">
        <v>12</v>
      </c>
      <c r="F51" s="15">
        <f t="shared" si="0"/>
        <v>1</v>
      </c>
      <c r="G51" s="57">
        <f t="shared" si="1"/>
        <v>1</v>
      </c>
      <c r="H51" s="35">
        <v>0</v>
      </c>
      <c r="I51" s="59">
        <v>740</v>
      </c>
      <c r="J51" s="59">
        <f t="shared" si="2"/>
        <v>740</v>
      </c>
      <c r="K51" s="102"/>
      <c r="M51" s="125"/>
      <c r="O51" s="70">
        <v>0</v>
      </c>
      <c r="Q51" s="2">
        <f t="shared" si="4"/>
        <v>0</v>
      </c>
      <c r="BF51" s="2">
        <v>1</v>
      </c>
      <c r="BH51" s="2">
        <f t="shared" si="5"/>
        <v>627.11864406779659</v>
      </c>
    </row>
    <row r="52" spans="1:60" ht="18.75" customHeight="1" x14ac:dyDescent="0.2">
      <c r="A52" s="26">
        <v>47</v>
      </c>
      <c r="B52" s="27" t="s">
        <v>18</v>
      </c>
      <c r="C52" s="30" t="s">
        <v>146</v>
      </c>
      <c r="D52" s="17" t="s">
        <v>11</v>
      </c>
      <c r="E52" s="62" t="s">
        <v>12</v>
      </c>
      <c r="F52" s="15">
        <f t="shared" si="0"/>
        <v>2</v>
      </c>
      <c r="G52" s="57">
        <f t="shared" si="1"/>
        <v>2</v>
      </c>
      <c r="H52" s="35">
        <v>0</v>
      </c>
      <c r="I52" s="59">
        <v>480</v>
      </c>
      <c r="J52" s="59">
        <f t="shared" si="2"/>
        <v>960</v>
      </c>
      <c r="K52" s="102"/>
      <c r="M52" s="125"/>
      <c r="O52" s="70">
        <v>0</v>
      </c>
      <c r="Q52" s="2">
        <f t="shared" si="4"/>
        <v>0</v>
      </c>
      <c r="BF52" s="2">
        <v>2</v>
      </c>
      <c r="BH52" s="2">
        <f t="shared" si="5"/>
        <v>406.77966101694915</v>
      </c>
    </row>
    <row r="53" spans="1:60" ht="26.25" customHeight="1" x14ac:dyDescent="0.2">
      <c r="A53" s="26">
        <v>48</v>
      </c>
      <c r="B53" s="45" t="s">
        <v>18</v>
      </c>
      <c r="C53" s="31" t="s">
        <v>147</v>
      </c>
      <c r="D53" s="17" t="s">
        <v>11</v>
      </c>
      <c r="E53" s="62" t="s">
        <v>12</v>
      </c>
      <c r="F53" s="15">
        <f t="shared" si="0"/>
        <v>14</v>
      </c>
      <c r="G53" s="57">
        <f t="shared" si="1"/>
        <v>14</v>
      </c>
      <c r="H53" s="35">
        <v>0</v>
      </c>
      <c r="I53" s="59">
        <v>300</v>
      </c>
      <c r="J53" s="59">
        <f t="shared" si="2"/>
        <v>4200</v>
      </c>
      <c r="K53" s="102"/>
      <c r="M53" s="125"/>
      <c r="O53" s="70">
        <v>0</v>
      </c>
      <c r="Q53" s="2">
        <f t="shared" si="4"/>
        <v>0</v>
      </c>
      <c r="BF53" s="2">
        <v>14</v>
      </c>
      <c r="BH53" s="2">
        <f t="shared" si="5"/>
        <v>254.23728813559325</v>
      </c>
    </row>
    <row r="54" spans="1:60" ht="18.75" customHeight="1" x14ac:dyDescent="0.2">
      <c r="A54" s="26">
        <v>49</v>
      </c>
      <c r="B54" s="45" t="s">
        <v>18</v>
      </c>
      <c r="C54" s="31" t="s">
        <v>148</v>
      </c>
      <c r="D54" s="17" t="s">
        <v>11</v>
      </c>
      <c r="E54" s="62" t="s">
        <v>12</v>
      </c>
      <c r="F54" s="15">
        <f t="shared" si="0"/>
        <v>1</v>
      </c>
      <c r="G54" s="57">
        <f t="shared" si="1"/>
        <v>1</v>
      </c>
      <c r="H54" s="35">
        <v>0</v>
      </c>
      <c r="I54" s="59">
        <v>480</v>
      </c>
      <c r="J54" s="59">
        <f t="shared" si="2"/>
        <v>480</v>
      </c>
      <c r="K54" s="102"/>
      <c r="M54" s="125"/>
      <c r="O54" s="70">
        <v>0</v>
      </c>
      <c r="Q54" s="2">
        <f t="shared" si="4"/>
        <v>0</v>
      </c>
      <c r="BF54" s="2">
        <v>1</v>
      </c>
      <c r="BH54" s="2">
        <f t="shared" si="5"/>
        <v>406.77966101694915</v>
      </c>
    </row>
    <row r="55" spans="1:60" ht="18" customHeight="1" x14ac:dyDescent="0.2">
      <c r="A55" s="26">
        <v>50</v>
      </c>
      <c r="B55" s="45" t="s">
        <v>18</v>
      </c>
      <c r="C55" s="31" t="s">
        <v>149</v>
      </c>
      <c r="D55" s="17" t="s">
        <v>11</v>
      </c>
      <c r="E55" s="62" t="s">
        <v>12</v>
      </c>
      <c r="F55" s="15">
        <f t="shared" si="0"/>
        <v>2</v>
      </c>
      <c r="G55" s="57">
        <f t="shared" si="1"/>
        <v>2</v>
      </c>
      <c r="H55" s="35">
        <v>0</v>
      </c>
      <c r="I55" s="59">
        <v>480</v>
      </c>
      <c r="J55" s="59">
        <f t="shared" si="2"/>
        <v>960</v>
      </c>
      <c r="K55" s="102"/>
      <c r="M55" s="125"/>
      <c r="O55" s="70">
        <v>0</v>
      </c>
      <c r="Q55" s="2">
        <f t="shared" si="4"/>
        <v>0</v>
      </c>
      <c r="BF55" s="2">
        <v>2</v>
      </c>
      <c r="BH55" s="2">
        <f t="shared" si="5"/>
        <v>406.77966101694915</v>
      </c>
    </row>
    <row r="56" spans="1:60" ht="18" customHeight="1" x14ac:dyDescent="0.2">
      <c r="A56" s="26">
        <v>51</v>
      </c>
      <c r="B56" s="45" t="s">
        <v>18</v>
      </c>
      <c r="C56" s="31" t="s">
        <v>150</v>
      </c>
      <c r="D56" s="17" t="s">
        <v>11</v>
      </c>
      <c r="E56" s="62" t="s">
        <v>12</v>
      </c>
      <c r="F56" s="15">
        <f t="shared" si="0"/>
        <v>1</v>
      </c>
      <c r="G56" s="57">
        <f t="shared" si="1"/>
        <v>1</v>
      </c>
      <c r="H56" s="35">
        <v>0</v>
      </c>
      <c r="I56" s="59">
        <v>480</v>
      </c>
      <c r="J56" s="59">
        <f t="shared" si="2"/>
        <v>480</v>
      </c>
      <c r="K56" s="103"/>
      <c r="M56" s="125"/>
      <c r="O56" s="70">
        <v>0</v>
      </c>
      <c r="Q56" s="2">
        <f t="shared" si="4"/>
        <v>0</v>
      </c>
      <c r="BF56" s="2">
        <v>1</v>
      </c>
      <c r="BH56" s="2">
        <f t="shared" si="5"/>
        <v>406.77966101694915</v>
      </c>
    </row>
    <row r="57" spans="1:60" ht="17.25" customHeight="1" x14ac:dyDescent="0.2">
      <c r="A57" s="26">
        <v>52</v>
      </c>
      <c r="B57" s="45" t="s">
        <v>18</v>
      </c>
      <c r="C57" s="31" t="s">
        <v>151</v>
      </c>
      <c r="D57" s="17" t="s">
        <v>11</v>
      </c>
      <c r="E57" s="62" t="s">
        <v>12</v>
      </c>
      <c r="F57" s="15">
        <f t="shared" si="0"/>
        <v>7</v>
      </c>
      <c r="G57" s="57">
        <f t="shared" si="1"/>
        <v>7</v>
      </c>
      <c r="H57" s="35">
        <v>0</v>
      </c>
      <c r="I57" s="59">
        <v>480</v>
      </c>
      <c r="J57" s="59">
        <f t="shared" si="2"/>
        <v>3360</v>
      </c>
      <c r="K57" s="101" t="s">
        <v>12</v>
      </c>
      <c r="M57" s="125"/>
      <c r="O57" s="70">
        <v>0</v>
      </c>
      <c r="Q57" s="2">
        <f t="shared" si="4"/>
        <v>0</v>
      </c>
      <c r="BF57" s="2">
        <v>7</v>
      </c>
      <c r="BH57" s="2">
        <f t="shared" si="5"/>
        <v>406.77966101694915</v>
      </c>
    </row>
    <row r="58" spans="1:60" ht="18" customHeight="1" x14ac:dyDescent="0.2">
      <c r="A58" s="26">
        <v>53</v>
      </c>
      <c r="B58" s="45" t="s">
        <v>18</v>
      </c>
      <c r="C58" s="31" t="s">
        <v>152</v>
      </c>
      <c r="D58" s="17" t="s">
        <v>11</v>
      </c>
      <c r="E58" s="62" t="s">
        <v>12</v>
      </c>
      <c r="F58" s="15">
        <f t="shared" si="0"/>
        <v>1</v>
      </c>
      <c r="G58" s="57">
        <f t="shared" si="1"/>
        <v>1</v>
      </c>
      <c r="H58" s="35">
        <v>0</v>
      </c>
      <c r="I58" s="59">
        <v>480</v>
      </c>
      <c r="J58" s="59">
        <f t="shared" si="2"/>
        <v>480</v>
      </c>
      <c r="K58" s="102"/>
      <c r="M58" s="125"/>
      <c r="O58" s="70">
        <v>0</v>
      </c>
      <c r="Q58" s="2">
        <f t="shared" si="4"/>
        <v>0</v>
      </c>
      <c r="BF58" s="2">
        <v>1</v>
      </c>
      <c r="BH58" s="2">
        <f t="shared" si="5"/>
        <v>406.77966101694915</v>
      </c>
    </row>
    <row r="59" spans="1:60" ht="15.75" customHeight="1" x14ac:dyDescent="0.2">
      <c r="A59" s="26">
        <v>54</v>
      </c>
      <c r="B59" s="45" t="s">
        <v>18</v>
      </c>
      <c r="C59" s="31" t="s">
        <v>153</v>
      </c>
      <c r="D59" s="17" t="s">
        <v>11</v>
      </c>
      <c r="E59" s="62" t="s">
        <v>12</v>
      </c>
      <c r="F59" s="15">
        <f t="shared" si="0"/>
        <v>1</v>
      </c>
      <c r="G59" s="57">
        <f t="shared" si="1"/>
        <v>1</v>
      </c>
      <c r="H59" s="35">
        <v>0</v>
      </c>
      <c r="I59" s="59">
        <v>480</v>
      </c>
      <c r="J59" s="59">
        <f t="shared" si="2"/>
        <v>480</v>
      </c>
      <c r="K59" s="102"/>
      <c r="M59" s="125"/>
      <c r="O59" s="70">
        <v>0</v>
      </c>
      <c r="Q59" s="2">
        <f t="shared" si="4"/>
        <v>0</v>
      </c>
      <c r="BF59" s="2">
        <v>1</v>
      </c>
      <c r="BH59" s="2">
        <f t="shared" si="5"/>
        <v>406.77966101694915</v>
      </c>
    </row>
    <row r="60" spans="1:60" ht="21" customHeight="1" x14ac:dyDescent="0.2">
      <c r="A60" s="26">
        <v>55</v>
      </c>
      <c r="B60" s="45" t="s">
        <v>18</v>
      </c>
      <c r="C60" s="31" t="s">
        <v>150</v>
      </c>
      <c r="D60" s="17" t="s">
        <v>11</v>
      </c>
      <c r="E60" s="62" t="s">
        <v>12</v>
      </c>
      <c r="F60" s="15">
        <f t="shared" si="0"/>
        <v>3</v>
      </c>
      <c r="G60" s="57">
        <f t="shared" si="1"/>
        <v>3</v>
      </c>
      <c r="H60" s="35">
        <v>0</v>
      </c>
      <c r="I60" s="59">
        <v>480</v>
      </c>
      <c r="J60" s="59">
        <f t="shared" si="2"/>
        <v>1440</v>
      </c>
      <c r="K60" s="102"/>
      <c r="M60" s="125"/>
      <c r="O60" s="70">
        <v>0</v>
      </c>
      <c r="Q60" s="2">
        <f t="shared" si="4"/>
        <v>0</v>
      </c>
      <c r="BF60" s="2">
        <v>3</v>
      </c>
      <c r="BH60" s="2">
        <f t="shared" si="5"/>
        <v>406.77966101694915</v>
      </c>
    </row>
    <row r="61" spans="1:60" ht="18.75" customHeight="1" x14ac:dyDescent="0.2">
      <c r="A61" s="26">
        <v>56</v>
      </c>
      <c r="B61" s="45" t="s">
        <v>18</v>
      </c>
      <c r="C61" s="31" t="s">
        <v>154</v>
      </c>
      <c r="D61" s="17" t="s">
        <v>11</v>
      </c>
      <c r="E61" s="62" t="s">
        <v>12</v>
      </c>
      <c r="F61" s="15">
        <f t="shared" si="0"/>
        <v>1</v>
      </c>
      <c r="G61" s="57">
        <f t="shared" si="1"/>
        <v>1</v>
      </c>
      <c r="H61" s="35">
        <v>0</v>
      </c>
      <c r="I61" s="59">
        <v>480</v>
      </c>
      <c r="J61" s="59">
        <f t="shared" si="2"/>
        <v>480</v>
      </c>
      <c r="K61" s="102"/>
      <c r="M61" s="125"/>
      <c r="O61" s="70">
        <v>0</v>
      </c>
      <c r="P61" s="19" t="s">
        <v>129</v>
      </c>
      <c r="Q61" s="2">
        <f t="shared" si="4"/>
        <v>0</v>
      </c>
      <c r="BF61" s="2">
        <v>1</v>
      </c>
      <c r="BH61" s="2">
        <f t="shared" si="5"/>
        <v>406.77966101694915</v>
      </c>
    </row>
    <row r="62" spans="1:60" ht="20.25" customHeight="1" x14ac:dyDescent="0.2">
      <c r="A62" s="26">
        <v>57</v>
      </c>
      <c r="B62" s="45" t="s">
        <v>18</v>
      </c>
      <c r="C62" s="31" t="s">
        <v>155</v>
      </c>
      <c r="D62" s="17" t="s">
        <v>11</v>
      </c>
      <c r="E62" s="62" t="s">
        <v>12</v>
      </c>
      <c r="F62" s="15">
        <f t="shared" si="0"/>
        <v>2</v>
      </c>
      <c r="G62" s="57">
        <f t="shared" si="1"/>
        <v>2</v>
      </c>
      <c r="H62" s="35">
        <v>0</v>
      </c>
      <c r="I62" s="59">
        <v>480</v>
      </c>
      <c r="J62" s="59">
        <f t="shared" si="2"/>
        <v>960</v>
      </c>
      <c r="K62" s="102"/>
      <c r="M62" s="125"/>
      <c r="O62" s="70">
        <v>0</v>
      </c>
      <c r="Q62" s="2">
        <f t="shared" si="4"/>
        <v>0</v>
      </c>
      <c r="BF62" s="2">
        <v>2</v>
      </c>
      <c r="BH62" s="2">
        <f t="shared" si="5"/>
        <v>406.77966101694915</v>
      </c>
    </row>
    <row r="63" spans="1:60" ht="18.75" customHeight="1" x14ac:dyDescent="0.2">
      <c r="A63" s="26">
        <v>58</v>
      </c>
      <c r="B63" s="45" t="s">
        <v>18</v>
      </c>
      <c r="C63" s="31" t="s">
        <v>156</v>
      </c>
      <c r="D63" s="17" t="s">
        <v>11</v>
      </c>
      <c r="E63" s="62" t="s">
        <v>12</v>
      </c>
      <c r="F63" s="15">
        <f t="shared" si="0"/>
        <v>3</v>
      </c>
      <c r="G63" s="57">
        <f t="shared" si="1"/>
        <v>3</v>
      </c>
      <c r="H63" s="35">
        <v>0</v>
      </c>
      <c r="I63" s="59">
        <v>480</v>
      </c>
      <c r="J63" s="59">
        <f t="shared" si="2"/>
        <v>1440</v>
      </c>
      <c r="K63" s="102"/>
      <c r="M63" s="125"/>
      <c r="O63" s="70">
        <v>0</v>
      </c>
      <c r="Q63" s="2">
        <f t="shared" si="4"/>
        <v>0</v>
      </c>
      <c r="BF63" s="2">
        <v>3</v>
      </c>
      <c r="BH63" s="2">
        <f t="shared" si="5"/>
        <v>406.77966101694915</v>
      </c>
    </row>
    <row r="64" spans="1:60" ht="18" customHeight="1" x14ac:dyDescent="0.2">
      <c r="A64" s="26">
        <v>59</v>
      </c>
      <c r="B64" s="45" t="s">
        <v>18</v>
      </c>
      <c r="C64" s="31" t="s">
        <v>157</v>
      </c>
      <c r="D64" s="17" t="s">
        <v>11</v>
      </c>
      <c r="E64" s="62" t="s">
        <v>12</v>
      </c>
      <c r="F64" s="15">
        <f t="shared" si="0"/>
        <v>1</v>
      </c>
      <c r="G64" s="57">
        <f t="shared" si="1"/>
        <v>1</v>
      </c>
      <c r="H64" s="35">
        <v>0</v>
      </c>
      <c r="I64" s="59">
        <v>480</v>
      </c>
      <c r="J64" s="59">
        <f t="shared" si="2"/>
        <v>480</v>
      </c>
      <c r="K64" s="102"/>
      <c r="M64" s="125"/>
      <c r="O64" s="70">
        <v>0</v>
      </c>
      <c r="Q64" s="2">
        <f t="shared" si="4"/>
        <v>0</v>
      </c>
      <c r="BF64" s="2">
        <v>1</v>
      </c>
      <c r="BH64" s="2">
        <f t="shared" si="5"/>
        <v>406.77966101694915</v>
      </c>
    </row>
    <row r="65" spans="1:60" ht="17.25" customHeight="1" x14ac:dyDescent="0.2">
      <c r="A65" s="26">
        <v>60</v>
      </c>
      <c r="B65" s="45" t="s">
        <v>18</v>
      </c>
      <c r="C65" s="31" t="s">
        <v>158</v>
      </c>
      <c r="D65" s="17" t="s">
        <v>11</v>
      </c>
      <c r="E65" s="62" t="s">
        <v>12</v>
      </c>
      <c r="F65" s="15">
        <f t="shared" si="0"/>
        <v>1</v>
      </c>
      <c r="G65" s="57">
        <f t="shared" si="1"/>
        <v>1</v>
      </c>
      <c r="H65" s="35">
        <v>0</v>
      </c>
      <c r="I65" s="59">
        <v>740</v>
      </c>
      <c r="J65" s="59">
        <f t="shared" si="2"/>
        <v>740</v>
      </c>
      <c r="K65" s="102"/>
      <c r="M65" s="125"/>
      <c r="O65" s="70">
        <v>0</v>
      </c>
      <c r="Q65" s="2">
        <f t="shared" si="4"/>
        <v>0</v>
      </c>
      <c r="BF65" s="2">
        <v>1</v>
      </c>
      <c r="BH65" s="2">
        <f t="shared" si="5"/>
        <v>627.11864406779659</v>
      </c>
    </row>
    <row r="66" spans="1:60" ht="18.75" customHeight="1" x14ac:dyDescent="0.2">
      <c r="A66" s="26">
        <v>61</v>
      </c>
      <c r="B66" s="45" t="s">
        <v>18</v>
      </c>
      <c r="C66" s="31" t="s">
        <v>159</v>
      </c>
      <c r="D66" s="17" t="s">
        <v>11</v>
      </c>
      <c r="E66" s="62" t="s">
        <v>12</v>
      </c>
      <c r="F66" s="15">
        <f t="shared" si="0"/>
        <v>2</v>
      </c>
      <c r="G66" s="57">
        <f t="shared" si="1"/>
        <v>2</v>
      </c>
      <c r="H66" s="35">
        <v>0</v>
      </c>
      <c r="I66" s="59">
        <v>480</v>
      </c>
      <c r="J66" s="59">
        <f t="shared" si="2"/>
        <v>960</v>
      </c>
      <c r="K66" s="102"/>
      <c r="M66" s="125"/>
      <c r="O66" s="70">
        <v>0</v>
      </c>
      <c r="Q66" s="2">
        <f t="shared" si="4"/>
        <v>0</v>
      </c>
      <c r="BF66" s="2">
        <v>2</v>
      </c>
      <c r="BH66" s="2">
        <f t="shared" si="5"/>
        <v>406.77966101694915</v>
      </c>
    </row>
    <row r="67" spans="1:60" ht="17.25" customHeight="1" x14ac:dyDescent="0.2">
      <c r="A67" s="26">
        <v>62</v>
      </c>
      <c r="B67" s="45" t="s">
        <v>18</v>
      </c>
      <c r="C67" s="31" t="s">
        <v>160</v>
      </c>
      <c r="D67" s="17" t="s">
        <v>11</v>
      </c>
      <c r="E67" s="62" t="s">
        <v>12</v>
      </c>
      <c r="F67" s="15">
        <f t="shared" si="0"/>
        <v>6</v>
      </c>
      <c r="G67" s="57">
        <f t="shared" si="1"/>
        <v>6</v>
      </c>
      <c r="H67" s="35">
        <v>0</v>
      </c>
      <c r="I67" s="59">
        <v>480</v>
      </c>
      <c r="J67" s="59">
        <f t="shared" si="2"/>
        <v>2880</v>
      </c>
      <c r="K67" s="102"/>
      <c r="M67" s="125"/>
      <c r="O67" s="70">
        <v>0</v>
      </c>
      <c r="Q67" s="2">
        <f t="shared" si="4"/>
        <v>0</v>
      </c>
      <c r="BF67" s="2">
        <v>6</v>
      </c>
      <c r="BH67" s="2">
        <f t="shared" si="5"/>
        <v>406.77966101694915</v>
      </c>
    </row>
    <row r="68" spans="1:60" ht="18" customHeight="1" x14ac:dyDescent="0.2">
      <c r="A68" s="26">
        <v>63</v>
      </c>
      <c r="B68" s="45" t="s">
        <v>18</v>
      </c>
      <c r="C68" s="31" t="s">
        <v>161</v>
      </c>
      <c r="D68" s="17" t="s">
        <v>11</v>
      </c>
      <c r="E68" s="62" t="s">
        <v>12</v>
      </c>
      <c r="F68" s="15">
        <f t="shared" si="0"/>
        <v>1</v>
      </c>
      <c r="G68" s="57">
        <f t="shared" si="1"/>
        <v>1</v>
      </c>
      <c r="H68" s="35">
        <v>0</v>
      </c>
      <c r="I68" s="59">
        <v>480</v>
      </c>
      <c r="J68" s="59">
        <f t="shared" si="2"/>
        <v>480</v>
      </c>
      <c r="K68" s="102"/>
      <c r="M68" s="125"/>
      <c r="O68" s="70">
        <v>0</v>
      </c>
      <c r="Q68" s="2">
        <f t="shared" si="4"/>
        <v>0</v>
      </c>
      <c r="BF68" s="2">
        <v>1</v>
      </c>
      <c r="BH68" s="2">
        <f t="shared" si="5"/>
        <v>406.77966101694915</v>
      </c>
    </row>
    <row r="69" spans="1:60" ht="20.25" customHeight="1" x14ac:dyDescent="0.2">
      <c r="A69" s="26">
        <v>64</v>
      </c>
      <c r="B69" s="45" t="s">
        <v>18</v>
      </c>
      <c r="C69" s="31" t="s">
        <v>162</v>
      </c>
      <c r="D69" s="17" t="s">
        <v>11</v>
      </c>
      <c r="E69" s="62" t="s">
        <v>12</v>
      </c>
      <c r="F69" s="15">
        <f t="shared" si="0"/>
        <v>1</v>
      </c>
      <c r="G69" s="57">
        <f t="shared" si="1"/>
        <v>1</v>
      </c>
      <c r="H69" s="35">
        <v>0</v>
      </c>
      <c r="I69" s="59">
        <v>740</v>
      </c>
      <c r="J69" s="59">
        <f t="shared" si="2"/>
        <v>740</v>
      </c>
      <c r="K69" s="102"/>
      <c r="M69" s="125"/>
      <c r="O69" s="70">
        <v>0</v>
      </c>
      <c r="Q69" s="2">
        <f t="shared" si="4"/>
        <v>0</v>
      </c>
      <c r="BF69" s="2">
        <v>1</v>
      </c>
      <c r="BH69" s="2">
        <f t="shared" si="5"/>
        <v>627.11864406779659</v>
      </c>
    </row>
    <row r="70" spans="1:60" ht="18.75" customHeight="1" x14ac:dyDescent="0.2">
      <c r="A70" s="26">
        <v>65</v>
      </c>
      <c r="B70" s="45" t="s">
        <v>18</v>
      </c>
      <c r="C70" s="31" t="s">
        <v>163</v>
      </c>
      <c r="D70" s="17" t="s">
        <v>11</v>
      </c>
      <c r="E70" s="62" t="s">
        <v>12</v>
      </c>
      <c r="F70" s="15">
        <f t="shared" si="0"/>
        <v>20</v>
      </c>
      <c r="G70" s="57">
        <f t="shared" si="1"/>
        <v>20</v>
      </c>
      <c r="H70" s="35">
        <v>0</v>
      </c>
      <c r="I70" s="59">
        <v>300</v>
      </c>
      <c r="J70" s="59">
        <f t="shared" si="2"/>
        <v>6000</v>
      </c>
      <c r="K70" s="102"/>
      <c r="M70" s="125"/>
      <c r="O70" s="70">
        <v>0</v>
      </c>
      <c r="Q70" s="2">
        <f t="shared" si="4"/>
        <v>0</v>
      </c>
      <c r="BF70" s="2">
        <v>20</v>
      </c>
      <c r="BH70" s="2">
        <f t="shared" si="5"/>
        <v>254.23728813559325</v>
      </c>
    </row>
    <row r="71" spans="1:60" ht="19.5" customHeight="1" x14ac:dyDescent="0.2">
      <c r="A71" s="26">
        <v>66</v>
      </c>
      <c r="B71" s="45" t="s">
        <v>18</v>
      </c>
      <c r="C71" s="31" t="s">
        <v>164</v>
      </c>
      <c r="D71" s="17" t="s">
        <v>11</v>
      </c>
      <c r="E71" s="62" t="s">
        <v>12</v>
      </c>
      <c r="F71" s="15">
        <f t="shared" ref="F71:F134" si="6">G71+H71</f>
        <v>1</v>
      </c>
      <c r="G71" s="57">
        <f t="shared" ref="G71:G134" si="7">O71+BF71</f>
        <v>1</v>
      </c>
      <c r="H71" s="35">
        <v>0</v>
      </c>
      <c r="I71" s="59">
        <v>480</v>
      </c>
      <c r="J71" s="59">
        <f t="shared" ref="J71:J142" si="8">F71*I71</f>
        <v>480</v>
      </c>
      <c r="K71" s="102"/>
      <c r="M71" s="125"/>
      <c r="O71" s="70">
        <v>0</v>
      </c>
      <c r="Q71" s="2">
        <f t="shared" ref="Q71:Q142" si="9">F71-(G71+H71)</f>
        <v>0</v>
      </c>
      <c r="BF71" s="2">
        <v>1</v>
      </c>
      <c r="BH71" s="2">
        <f t="shared" ref="BH71:BH134" si="10">I71/1.18</f>
        <v>406.77966101694915</v>
      </c>
    </row>
    <row r="72" spans="1:60" ht="20.25" customHeight="1" x14ac:dyDescent="0.2">
      <c r="A72" s="26">
        <v>67</v>
      </c>
      <c r="B72" s="45" t="s">
        <v>18</v>
      </c>
      <c r="C72" s="31" t="s">
        <v>166</v>
      </c>
      <c r="D72" s="17" t="s">
        <v>11</v>
      </c>
      <c r="E72" s="62" t="s">
        <v>12</v>
      </c>
      <c r="F72" s="15">
        <f t="shared" si="6"/>
        <v>15</v>
      </c>
      <c r="G72" s="57">
        <f t="shared" si="7"/>
        <v>15</v>
      </c>
      <c r="H72" s="35">
        <v>0</v>
      </c>
      <c r="I72" s="59">
        <v>600</v>
      </c>
      <c r="J72" s="59">
        <f t="shared" si="8"/>
        <v>9000</v>
      </c>
      <c r="K72" s="102"/>
      <c r="M72" s="125"/>
      <c r="O72" s="70">
        <v>0</v>
      </c>
      <c r="Q72" s="2">
        <f t="shared" si="9"/>
        <v>0</v>
      </c>
      <c r="BF72" s="2">
        <v>15</v>
      </c>
      <c r="BH72" s="2">
        <f t="shared" si="10"/>
        <v>508.47457627118649</v>
      </c>
    </row>
    <row r="73" spans="1:60" ht="19.5" customHeight="1" x14ac:dyDescent="0.2">
      <c r="A73" s="26">
        <v>68</v>
      </c>
      <c r="B73" s="45" t="s">
        <v>18</v>
      </c>
      <c r="C73" s="31" t="s">
        <v>167</v>
      </c>
      <c r="D73" s="17" t="s">
        <v>11</v>
      </c>
      <c r="E73" s="62" t="s">
        <v>12</v>
      </c>
      <c r="F73" s="15">
        <f t="shared" si="6"/>
        <v>20</v>
      </c>
      <c r="G73" s="57">
        <f t="shared" si="7"/>
        <v>20</v>
      </c>
      <c r="H73" s="35">
        <v>0</v>
      </c>
      <c r="I73" s="59">
        <v>600</v>
      </c>
      <c r="J73" s="59">
        <f t="shared" si="8"/>
        <v>12000</v>
      </c>
      <c r="K73" s="102"/>
      <c r="M73" s="125"/>
      <c r="O73" s="70">
        <v>0</v>
      </c>
      <c r="Q73" s="2">
        <f t="shared" si="9"/>
        <v>0</v>
      </c>
      <c r="BF73" s="2">
        <v>20</v>
      </c>
      <c r="BH73" s="2">
        <f t="shared" si="10"/>
        <v>508.47457627118649</v>
      </c>
    </row>
    <row r="74" spans="1:60" ht="19.5" customHeight="1" x14ac:dyDescent="0.2">
      <c r="A74" s="26">
        <v>69</v>
      </c>
      <c r="B74" s="45" t="s">
        <v>18</v>
      </c>
      <c r="C74" s="31" t="s">
        <v>168</v>
      </c>
      <c r="D74" s="17" t="s">
        <v>11</v>
      </c>
      <c r="E74" s="62" t="s">
        <v>12</v>
      </c>
      <c r="F74" s="15">
        <f t="shared" si="6"/>
        <v>20</v>
      </c>
      <c r="G74" s="57">
        <f t="shared" si="7"/>
        <v>20</v>
      </c>
      <c r="H74" s="35">
        <v>0</v>
      </c>
      <c r="I74" s="60">
        <v>600</v>
      </c>
      <c r="J74" s="59">
        <f t="shared" si="8"/>
        <v>12000</v>
      </c>
      <c r="K74" s="102"/>
      <c r="M74" s="125"/>
      <c r="O74" s="70">
        <v>0</v>
      </c>
      <c r="Q74" s="2">
        <f t="shared" si="9"/>
        <v>0</v>
      </c>
      <c r="BF74" s="2">
        <v>20</v>
      </c>
      <c r="BH74" s="2">
        <f t="shared" si="10"/>
        <v>508.47457627118649</v>
      </c>
    </row>
    <row r="75" spans="1:60" ht="19.5" customHeight="1" x14ac:dyDescent="0.2">
      <c r="A75" s="26">
        <v>70</v>
      </c>
      <c r="B75" s="45" t="s">
        <v>18</v>
      </c>
      <c r="C75" s="31" t="s">
        <v>169</v>
      </c>
      <c r="D75" s="17" t="s">
        <v>11</v>
      </c>
      <c r="E75" s="62" t="s">
        <v>12</v>
      </c>
      <c r="F75" s="15">
        <f t="shared" si="6"/>
        <v>20</v>
      </c>
      <c r="G75" s="57">
        <f t="shared" si="7"/>
        <v>20</v>
      </c>
      <c r="H75" s="35">
        <v>0</v>
      </c>
      <c r="I75" s="60">
        <v>600</v>
      </c>
      <c r="J75" s="59">
        <f t="shared" si="8"/>
        <v>12000</v>
      </c>
      <c r="K75" s="102"/>
      <c r="M75" s="125"/>
      <c r="O75" s="70">
        <v>0</v>
      </c>
      <c r="Q75" s="2">
        <f t="shared" si="9"/>
        <v>0</v>
      </c>
      <c r="BF75" s="2">
        <v>20</v>
      </c>
      <c r="BH75" s="2">
        <f t="shared" si="10"/>
        <v>508.47457627118649</v>
      </c>
    </row>
    <row r="76" spans="1:60" ht="20.25" customHeight="1" x14ac:dyDescent="0.2">
      <c r="A76" s="26">
        <v>71</v>
      </c>
      <c r="B76" s="45" t="s">
        <v>18</v>
      </c>
      <c r="C76" s="31" t="s">
        <v>170</v>
      </c>
      <c r="D76" s="17" t="s">
        <v>11</v>
      </c>
      <c r="E76" s="62" t="s">
        <v>12</v>
      </c>
      <c r="F76" s="15">
        <f t="shared" si="6"/>
        <v>20</v>
      </c>
      <c r="G76" s="57">
        <f t="shared" si="7"/>
        <v>20</v>
      </c>
      <c r="H76" s="35">
        <v>0</v>
      </c>
      <c r="I76" s="60">
        <v>600</v>
      </c>
      <c r="J76" s="59">
        <f t="shared" si="8"/>
        <v>12000</v>
      </c>
      <c r="K76" s="102"/>
      <c r="M76" s="125"/>
      <c r="O76" s="70">
        <v>0</v>
      </c>
      <c r="Q76" s="2">
        <f t="shared" si="9"/>
        <v>0</v>
      </c>
      <c r="BF76" s="2">
        <v>20</v>
      </c>
      <c r="BH76" s="2">
        <f t="shared" si="10"/>
        <v>508.47457627118649</v>
      </c>
    </row>
    <row r="77" spans="1:60" ht="19.5" customHeight="1" x14ac:dyDescent="0.2">
      <c r="A77" s="26">
        <v>72</v>
      </c>
      <c r="B77" s="45" t="s">
        <v>18</v>
      </c>
      <c r="C77" s="31" t="s">
        <v>171</v>
      </c>
      <c r="D77" s="17" t="s">
        <v>11</v>
      </c>
      <c r="E77" s="62" t="s">
        <v>12</v>
      </c>
      <c r="F77" s="15">
        <f t="shared" si="6"/>
        <v>20</v>
      </c>
      <c r="G77" s="57">
        <f t="shared" si="7"/>
        <v>20</v>
      </c>
      <c r="H77" s="35">
        <v>0</v>
      </c>
      <c r="I77" s="60">
        <v>600</v>
      </c>
      <c r="J77" s="59">
        <f t="shared" si="8"/>
        <v>12000</v>
      </c>
      <c r="K77" s="102"/>
      <c r="M77" s="125"/>
      <c r="O77" s="70">
        <v>0</v>
      </c>
      <c r="Q77" s="2">
        <f t="shared" si="9"/>
        <v>0</v>
      </c>
      <c r="BF77" s="2">
        <v>20</v>
      </c>
      <c r="BH77" s="2">
        <f t="shared" si="10"/>
        <v>508.47457627118649</v>
      </c>
    </row>
    <row r="78" spans="1:60" ht="18" customHeight="1" x14ac:dyDescent="0.2">
      <c r="A78" s="26">
        <v>73</v>
      </c>
      <c r="B78" s="45" t="s">
        <v>18</v>
      </c>
      <c r="C78" s="31" t="s">
        <v>172</v>
      </c>
      <c r="D78" s="17" t="s">
        <v>11</v>
      </c>
      <c r="E78" s="62" t="s">
        <v>12</v>
      </c>
      <c r="F78" s="15">
        <f t="shared" si="6"/>
        <v>20</v>
      </c>
      <c r="G78" s="57">
        <f t="shared" si="7"/>
        <v>20</v>
      </c>
      <c r="H78" s="35">
        <v>0</v>
      </c>
      <c r="I78" s="60">
        <v>600</v>
      </c>
      <c r="J78" s="59">
        <f t="shared" si="8"/>
        <v>12000</v>
      </c>
      <c r="K78" s="102"/>
      <c r="M78" s="125"/>
      <c r="O78" s="70">
        <v>0</v>
      </c>
      <c r="Q78" s="2">
        <f t="shared" si="9"/>
        <v>0</v>
      </c>
      <c r="BF78" s="2">
        <v>20</v>
      </c>
      <c r="BH78" s="2">
        <f t="shared" si="10"/>
        <v>508.47457627118649</v>
      </c>
    </row>
    <row r="79" spans="1:60" s="25" customFormat="1" ht="18.75" customHeight="1" x14ac:dyDescent="0.2">
      <c r="A79" s="26">
        <v>74</v>
      </c>
      <c r="B79" s="45" t="s">
        <v>18</v>
      </c>
      <c r="C79" s="31" t="s">
        <v>173</v>
      </c>
      <c r="D79" s="17" t="s">
        <v>11</v>
      </c>
      <c r="E79" s="62" t="s">
        <v>12</v>
      </c>
      <c r="F79" s="15">
        <f t="shared" si="6"/>
        <v>20</v>
      </c>
      <c r="G79" s="57">
        <f t="shared" si="7"/>
        <v>20</v>
      </c>
      <c r="H79" s="35">
        <v>0</v>
      </c>
      <c r="I79" s="60">
        <v>600</v>
      </c>
      <c r="J79" s="59">
        <f t="shared" si="8"/>
        <v>12000</v>
      </c>
      <c r="K79" s="102"/>
      <c r="M79" s="126"/>
      <c r="N79" s="25">
        <f t="shared" si="3"/>
        <v>-20</v>
      </c>
      <c r="O79" s="70">
        <v>0</v>
      </c>
      <c r="Q79" s="2">
        <f t="shared" si="9"/>
        <v>0</v>
      </c>
      <c r="BF79" s="25">
        <v>20</v>
      </c>
      <c r="BH79" s="2">
        <f t="shared" si="10"/>
        <v>508.47457627118649</v>
      </c>
    </row>
    <row r="80" spans="1:60" s="25" customFormat="1" ht="17.25" customHeight="1" x14ac:dyDescent="0.2">
      <c r="A80" s="82">
        <v>75</v>
      </c>
      <c r="B80" s="27" t="s">
        <v>18</v>
      </c>
      <c r="C80" s="56" t="s">
        <v>210</v>
      </c>
      <c r="D80" s="22" t="s">
        <v>11</v>
      </c>
      <c r="E80" s="63" t="s">
        <v>12</v>
      </c>
      <c r="F80" s="83">
        <f t="shared" si="6"/>
        <v>30</v>
      </c>
      <c r="G80" s="84">
        <f t="shared" si="7"/>
        <v>15</v>
      </c>
      <c r="H80" s="83">
        <v>15</v>
      </c>
      <c r="I80" s="60">
        <v>600</v>
      </c>
      <c r="J80" s="60">
        <f t="shared" ref="J80:J81" si="11">F80*I80</f>
        <v>18000</v>
      </c>
      <c r="K80" s="102"/>
      <c r="M80" s="85"/>
      <c r="O80" s="86">
        <v>0</v>
      </c>
      <c r="P80" s="25" t="s">
        <v>126</v>
      </c>
      <c r="Q80" s="25">
        <f t="shared" si="9"/>
        <v>0</v>
      </c>
      <c r="BF80" s="25">
        <v>15</v>
      </c>
      <c r="BH80" s="25">
        <f t="shared" si="10"/>
        <v>508.47457627118649</v>
      </c>
    </row>
    <row r="81" spans="1:60" s="25" customFormat="1" ht="17.25" customHeight="1" x14ac:dyDescent="0.2">
      <c r="A81" s="82">
        <v>76</v>
      </c>
      <c r="B81" s="27" t="s">
        <v>18</v>
      </c>
      <c r="C81" s="56" t="s">
        <v>213</v>
      </c>
      <c r="D81" s="22" t="s">
        <v>11</v>
      </c>
      <c r="E81" s="63" t="s">
        <v>12</v>
      </c>
      <c r="F81" s="83">
        <f t="shared" si="6"/>
        <v>40</v>
      </c>
      <c r="G81" s="84">
        <f t="shared" si="7"/>
        <v>10</v>
      </c>
      <c r="H81" s="83">
        <v>30</v>
      </c>
      <c r="I81" s="60">
        <v>1100</v>
      </c>
      <c r="J81" s="60">
        <f t="shared" si="11"/>
        <v>44000</v>
      </c>
      <c r="K81" s="102"/>
      <c r="M81" s="85"/>
      <c r="O81" s="86">
        <v>0</v>
      </c>
      <c r="P81" s="25" t="s">
        <v>126</v>
      </c>
      <c r="Q81" s="25">
        <f t="shared" si="9"/>
        <v>0</v>
      </c>
      <c r="BF81" s="25">
        <v>10</v>
      </c>
      <c r="BH81" s="25">
        <f t="shared" si="10"/>
        <v>932.20338983050851</v>
      </c>
    </row>
    <row r="82" spans="1:60" s="25" customFormat="1" ht="29.25" customHeight="1" x14ac:dyDescent="0.2">
      <c r="A82" s="82">
        <v>77</v>
      </c>
      <c r="B82" s="27" t="s">
        <v>211</v>
      </c>
      <c r="C82" s="56" t="s">
        <v>209</v>
      </c>
      <c r="D82" s="22" t="s">
        <v>212</v>
      </c>
      <c r="E82" s="63" t="s">
        <v>12</v>
      </c>
      <c r="F82" s="83">
        <f t="shared" si="6"/>
        <v>2500</v>
      </c>
      <c r="G82" s="84">
        <f t="shared" si="7"/>
        <v>1200</v>
      </c>
      <c r="H82" s="83">
        <v>1300</v>
      </c>
      <c r="I82" s="60">
        <v>240</v>
      </c>
      <c r="J82" s="60">
        <f t="shared" si="8"/>
        <v>600000</v>
      </c>
      <c r="K82" s="102"/>
      <c r="M82" s="85"/>
      <c r="O82" s="86">
        <v>0</v>
      </c>
      <c r="Q82" s="25">
        <f t="shared" si="9"/>
        <v>0</v>
      </c>
      <c r="BF82" s="25">
        <v>1200</v>
      </c>
      <c r="BH82" s="25">
        <f t="shared" si="10"/>
        <v>203.38983050847457</v>
      </c>
    </row>
    <row r="83" spans="1:60" s="25" customFormat="1" ht="25.5" x14ac:dyDescent="0.2">
      <c r="A83" s="82">
        <v>78</v>
      </c>
      <c r="B83" s="27" t="s">
        <v>41</v>
      </c>
      <c r="C83" s="30" t="s">
        <v>42</v>
      </c>
      <c r="D83" s="22" t="s">
        <v>11</v>
      </c>
      <c r="E83" s="63" t="s">
        <v>12</v>
      </c>
      <c r="F83" s="83">
        <f t="shared" si="6"/>
        <v>497</v>
      </c>
      <c r="G83" s="84">
        <f t="shared" si="7"/>
        <v>398</v>
      </c>
      <c r="H83" s="23">
        <v>99</v>
      </c>
      <c r="I83" s="60">
        <v>18</v>
      </c>
      <c r="J83" s="60">
        <f t="shared" si="8"/>
        <v>8946</v>
      </c>
      <c r="K83" s="102"/>
      <c r="M83" s="20">
        <v>1202</v>
      </c>
      <c r="N83" s="25">
        <f t="shared" si="3"/>
        <v>804</v>
      </c>
      <c r="O83" s="86">
        <v>298</v>
      </c>
      <c r="Q83" s="25">
        <f t="shared" si="9"/>
        <v>0</v>
      </c>
      <c r="BF83" s="25">
        <v>100</v>
      </c>
      <c r="BH83" s="25">
        <f t="shared" si="10"/>
        <v>15.254237288135593</v>
      </c>
    </row>
    <row r="84" spans="1:60" s="25" customFormat="1" ht="25.5" x14ac:dyDescent="0.2">
      <c r="A84" s="82">
        <v>79</v>
      </c>
      <c r="B84" s="74" t="s">
        <v>128</v>
      </c>
      <c r="C84" s="32" t="s">
        <v>42</v>
      </c>
      <c r="D84" s="22" t="s">
        <v>11</v>
      </c>
      <c r="E84" s="63" t="s">
        <v>12</v>
      </c>
      <c r="F84" s="83">
        <f t="shared" si="6"/>
        <v>60</v>
      </c>
      <c r="G84" s="84">
        <f t="shared" si="7"/>
        <v>40</v>
      </c>
      <c r="H84" s="23">
        <v>20</v>
      </c>
      <c r="I84" s="60">
        <v>15</v>
      </c>
      <c r="J84" s="60">
        <f t="shared" si="8"/>
        <v>900</v>
      </c>
      <c r="K84" s="102"/>
      <c r="M84" s="20"/>
      <c r="O84" s="86"/>
      <c r="P84" s="25" t="s">
        <v>129</v>
      </c>
      <c r="Q84" s="25">
        <f t="shared" si="9"/>
        <v>0</v>
      </c>
      <c r="BF84" s="25">
        <v>40</v>
      </c>
      <c r="BH84" s="25">
        <f t="shared" si="10"/>
        <v>12.711864406779661</v>
      </c>
    </row>
    <row r="85" spans="1:60" s="25" customFormat="1" ht="25.5" x14ac:dyDescent="0.2">
      <c r="A85" s="82">
        <v>80</v>
      </c>
      <c r="B85" s="74" t="s">
        <v>215</v>
      </c>
      <c r="C85" s="32" t="s">
        <v>42</v>
      </c>
      <c r="D85" s="22" t="s">
        <v>11</v>
      </c>
      <c r="E85" s="63" t="s">
        <v>12</v>
      </c>
      <c r="F85" s="83">
        <f t="shared" si="6"/>
        <v>82</v>
      </c>
      <c r="G85" s="84">
        <f t="shared" si="7"/>
        <v>82</v>
      </c>
      <c r="H85" s="23">
        <v>0</v>
      </c>
      <c r="I85" s="60">
        <v>28.32</v>
      </c>
      <c r="J85" s="60">
        <f t="shared" si="8"/>
        <v>2322.2400000000002</v>
      </c>
      <c r="K85" s="102"/>
      <c r="M85" s="20"/>
      <c r="O85" s="86">
        <v>82</v>
      </c>
      <c r="Q85" s="25">
        <f t="shared" si="9"/>
        <v>0</v>
      </c>
      <c r="BH85" s="25">
        <f t="shared" si="10"/>
        <v>24</v>
      </c>
    </row>
    <row r="86" spans="1:60" s="25" customFormat="1" ht="25.5" x14ac:dyDescent="0.2">
      <c r="A86" s="82">
        <v>81</v>
      </c>
      <c r="B86" s="74" t="s">
        <v>216</v>
      </c>
      <c r="C86" s="32" t="s">
        <v>42</v>
      </c>
      <c r="D86" s="22" t="s">
        <v>11</v>
      </c>
      <c r="E86" s="63" t="s">
        <v>12</v>
      </c>
      <c r="F86" s="83">
        <f t="shared" si="6"/>
        <v>2</v>
      </c>
      <c r="G86" s="84">
        <f t="shared" si="7"/>
        <v>2</v>
      </c>
      <c r="H86" s="23">
        <v>0</v>
      </c>
      <c r="I86" s="60">
        <v>28.32</v>
      </c>
      <c r="J86" s="60">
        <f t="shared" si="8"/>
        <v>56.64</v>
      </c>
      <c r="K86" s="102"/>
      <c r="M86" s="20"/>
      <c r="O86" s="86">
        <v>2</v>
      </c>
      <c r="Q86" s="25">
        <f t="shared" si="9"/>
        <v>0</v>
      </c>
      <c r="BH86" s="25">
        <f t="shared" si="10"/>
        <v>24</v>
      </c>
    </row>
    <row r="87" spans="1:60" s="25" customFormat="1" ht="25.5" x14ac:dyDescent="0.2">
      <c r="A87" s="82">
        <v>82</v>
      </c>
      <c r="B87" s="43" t="s">
        <v>92</v>
      </c>
      <c r="C87" s="44" t="s">
        <v>93</v>
      </c>
      <c r="D87" s="22" t="s">
        <v>11</v>
      </c>
      <c r="E87" s="63" t="s">
        <v>12</v>
      </c>
      <c r="F87" s="83">
        <f t="shared" si="6"/>
        <v>50</v>
      </c>
      <c r="G87" s="84">
        <f t="shared" si="7"/>
        <v>30</v>
      </c>
      <c r="H87" s="23">
        <v>20</v>
      </c>
      <c r="I87" s="64">
        <v>20</v>
      </c>
      <c r="J87" s="60">
        <f t="shared" si="8"/>
        <v>1000</v>
      </c>
      <c r="K87" s="102"/>
      <c r="M87" s="83" t="s">
        <v>105</v>
      </c>
      <c r="O87" s="86"/>
      <c r="Q87" s="25">
        <f t="shared" si="9"/>
        <v>0</v>
      </c>
      <c r="BF87" s="25">
        <v>30</v>
      </c>
      <c r="BH87" s="25">
        <f t="shared" si="10"/>
        <v>16.949152542372882</v>
      </c>
    </row>
    <row r="88" spans="1:60" s="25" customFormat="1" ht="25.5" x14ac:dyDescent="0.2">
      <c r="A88" s="82">
        <v>83</v>
      </c>
      <c r="B88" s="43" t="s">
        <v>92</v>
      </c>
      <c r="C88" s="44" t="s">
        <v>94</v>
      </c>
      <c r="D88" s="22" t="s">
        <v>11</v>
      </c>
      <c r="E88" s="63" t="s">
        <v>12</v>
      </c>
      <c r="F88" s="83">
        <f t="shared" si="6"/>
        <v>142</v>
      </c>
      <c r="G88" s="84">
        <f t="shared" si="7"/>
        <v>122</v>
      </c>
      <c r="H88" s="23">
        <v>20</v>
      </c>
      <c r="I88" s="64">
        <v>20</v>
      </c>
      <c r="J88" s="60">
        <f t="shared" si="8"/>
        <v>2840</v>
      </c>
      <c r="K88" s="102"/>
      <c r="M88" s="83" t="s">
        <v>105</v>
      </c>
      <c r="O88" s="86">
        <v>92</v>
      </c>
      <c r="Q88" s="25">
        <f t="shared" si="9"/>
        <v>0</v>
      </c>
      <c r="BF88" s="25">
        <v>30</v>
      </c>
      <c r="BH88" s="25">
        <f t="shared" si="10"/>
        <v>16.949152542372882</v>
      </c>
    </row>
    <row r="89" spans="1:60" s="25" customFormat="1" ht="25.5" x14ac:dyDescent="0.2">
      <c r="A89" s="82">
        <v>84</v>
      </c>
      <c r="B89" s="43" t="s">
        <v>92</v>
      </c>
      <c r="C89" s="44" t="s">
        <v>95</v>
      </c>
      <c r="D89" s="22" t="s">
        <v>11</v>
      </c>
      <c r="E89" s="63" t="s">
        <v>12</v>
      </c>
      <c r="F89" s="83">
        <f t="shared" si="6"/>
        <v>50</v>
      </c>
      <c r="G89" s="84">
        <f t="shared" si="7"/>
        <v>30</v>
      </c>
      <c r="H89" s="23">
        <v>20</v>
      </c>
      <c r="I89" s="64">
        <v>80</v>
      </c>
      <c r="J89" s="60">
        <f t="shared" si="8"/>
        <v>4000</v>
      </c>
      <c r="K89" s="102"/>
      <c r="M89" s="83" t="s">
        <v>105</v>
      </c>
      <c r="O89" s="86"/>
      <c r="Q89" s="25">
        <f t="shared" si="9"/>
        <v>0</v>
      </c>
      <c r="BF89" s="25">
        <v>30</v>
      </c>
      <c r="BH89" s="25">
        <f t="shared" si="10"/>
        <v>67.79661016949153</v>
      </c>
    </row>
    <row r="90" spans="1:60" s="25" customFormat="1" ht="25.5" x14ac:dyDescent="0.2">
      <c r="A90" s="82">
        <v>85</v>
      </c>
      <c r="B90" s="43" t="s">
        <v>92</v>
      </c>
      <c r="C90" s="44" t="s">
        <v>96</v>
      </c>
      <c r="D90" s="22" t="s">
        <v>11</v>
      </c>
      <c r="E90" s="63" t="s">
        <v>12</v>
      </c>
      <c r="F90" s="83">
        <f t="shared" si="6"/>
        <v>50</v>
      </c>
      <c r="G90" s="84">
        <f t="shared" si="7"/>
        <v>30</v>
      </c>
      <c r="H90" s="23">
        <v>20</v>
      </c>
      <c r="I90" s="64">
        <v>20</v>
      </c>
      <c r="J90" s="60">
        <f t="shared" si="8"/>
        <v>1000</v>
      </c>
      <c r="K90" s="102"/>
      <c r="M90" s="83" t="s">
        <v>105</v>
      </c>
      <c r="O90" s="86"/>
      <c r="Q90" s="25">
        <f t="shared" si="9"/>
        <v>0</v>
      </c>
      <c r="BF90" s="25">
        <v>30</v>
      </c>
      <c r="BH90" s="25">
        <f t="shared" si="10"/>
        <v>16.949152542372882</v>
      </c>
    </row>
    <row r="91" spans="1:60" s="25" customFormat="1" ht="12.75" x14ac:dyDescent="0.2">
      <c r="A91" s="82">
        <v>86</v>
      </c>
      <c r="B91" s="46" t="s">
        <v>80</v>
      </c>
      <c r="C91" s="47" t="s">
        <v>81</v>
      </c>
      <c r="D91" s="33" t="s">
        <v>82</v>
      </c>
      <c r="E91" s="63" t="s">
        <v>12</v>
      </c>
      <c r="F91" s="83">
        <f t="shared" si="6"/>
        <v>257</v>
      </c>
      <c r="G91" s="84">
        <f t="shared" si="7"/>
        <v>157</v>
      </c>
      <c r="H91" s="34">
        <v>100</v>
      </c>
      <c r="I91" s="64">
        <v>39</v>
      </c>
      <c r="J91" s="60">
        <f t="shared" si="8"/>
        <v>10023</v>
      </c>
      <c r="K91" s="102"/>
      <c r="M91" s="83" t="s">
        <v>105</v>
      </c>
      <c r="O91" s="86"/>
      <c r="Q91" s="25">
        <f t="shared" si="9"/>
        <v>0</v>
      </c>
      <c r="BF91" s="25">
        <v>157</v>
      </c>
      <c r="BH91" s="25">
        <f t="shared" si="10"/>
        <v>33.050847457627121</v>
      </c>
    </row>
    <row r="92" spans="1:60" s="25" customFormat="1" ht="12.75" x14ac:dyDescent="0.2">
      <c r="A92" s="82">
        <v>87</v>
      </c>
      <c r="B92" s="43" t="s">
        <v>83</v>
      </c>
      <c r="C92" s="44" t="s">
        <v>84</v>
      </c>
      <c r="D92" s="87" t="s">
        <v>82</v>
      </c>
      <c r="E92" s="63" t="s">
        <v>12</v>
      </c>
      <c r="F92" s="83">
        <f t="shared" si="6"/>
        <v>2590</v>
      </c>
      <c r="G92" s="84">
        <f t="shared" si="7"/>
        <v>1590</v>
      </c>
      <c r="H92" s="29">
        <v>1000</v>
      </c>
      <c r="I92" s="64">
        <v>3</v>
      </c>
      <c r="J92" s="60">
        <f t="shared" si="8"/>
        <v>7770</v>
      </c>
      <c r="K92" s="102"/>
      <c r="M92" s="83" t="s">
        <v>105</v>
      </c>
      <c r="O92" s="86"/>
      <c r="Q92" s="25">
        <f t="shared" si="9"/>
        <v>0</v>
      </c>
      <c r="BF92" s="25">
        <v>1590</v>
      </c>
      <c r="BH92" s="25">
        <f t="shared" si="10"/>
        <v>2.5423728813559325</v>
      </c>
    </row>
    <row r="93" spans="1:60" s="25" customFormat="1" ht="12.75" x14ac:dyDescent="0.2">
      <c r="A93" s="82">
        <v>88</v>
      </c>
      <c r="B93" s="27" t="s">
        <v>43</v>
      </c>
      <c r="C93" s="30" t="s">
        <v>85</v>
      </c>
      <c r="D93" s="22" t="s">
        <v>11</v>
      </c>
      <c r="E93" s="63" t="s">
        <v>12</v>
      </c>
      <c r="F93" s="83">
        <f t="shared" si="6"/>
        <v>303</v>
      </c>
      <c r="G93" s="84">
        <f t="shared" si="7"/>
        <v>203</v>
      </c>
      <c r="H93" s="23">
        <v>100</v>
      </c>
      <c r="I93" s="64">
        <v>35</v>
      </c>
      <c r="J93" s="60">
        <f t="shared" si="8"/>
        <v>10605</v>
      </c>
      <c r="K93" s="103"/>
      <c r="M93" s="20">
        <v>339</v>
      </c>
      <c r="N93" s="25">
        <f t="shared" si="3"/>
        <v>136</v>
      </c>
      <c r="O93" s="86">
        <v>15</v>
      </c>
      <c r="Q93" s="25">
        <f t="shared" si="9"/>
        <v>0</v>
      </c>
      <c r="BF93" s="25">
        <v>188</v>
      </c>
      <c r="BH93" s="25">
        <f t="shared" si="10"/>
        <v>29.661016949152543</v>
      </c>
    </row>
    <row r="94" spans="1:60" s="25" customFormat="1" ht="12.75" x14ac:dyDescent="0.2">
      <c r="A94" s="82">
        <v>89</v>
      </c>
      <c r="B94" s="27" t="s">
        <v>45</v>
      </c>
      <c r="C94" s="30" t="s">
        <v>86</v>
      </c>
      <c r="D94" s="22" t="s">
        <v>11</v>
      </c>
      <c r="E94" s="63" t="s">
        <v>12</v>
      </c>
      <c r="F94" s="83">
        <f t="shared" si="6"/>
        <v>1132</v>
      </c>
      <c r="G94" s="84">
        <f t="shared" si="7"/>
        <v>680</v>
      </c>
      <c r="H94" s="23">
        <v>452</v>
      </c>
      <c r="I94" s="64">
        <v>35</v>
      </c>
      <c r="J94" s="60">
        <f t="shared" si="8"/>
        <v>39620</v>
      </c>
      <c r="K94" s="104" t="s">
        <v>12</v>
      </c>
      <c r="M94" s="20">
        <v>108</v>
      </c>
      <c r="N94" s="25">
        <f t="shared" si="3"/>
        <v>-572</v>
      </c>
      <c r="O94" s="86">
        <v>80</v>
      </c>
      <c r="Q94" s="25">
        <f t="shared" si="9"/>
        <v>0</v>
      </c>
      <c r="BF94" s="25">
        <v>600</v>
      </c>
      <c r="BH94" s="25">
        <f t="shared" si="10"/>
        <v>29.661016949152543</v>
      </c>
    </row>
    <row r="95" spans="1:60" s="25" customFormat="1" ht="12.75" x14ac:dyDescent="0.2">
      <c r="A95" s="82">
        <v>90</v>
      </c>
      <c r="B95" s="27" t="s">
        <v>46</v>
      </c>
      <c r="C95" s="30" t="s">
        <v>44</v>
      </c>
      <c r="D95" s="22" t="s">
        <v>11</v>
      </c>
      <c r="E95" s="63" t="s">
        <v>12</v>
      </c>
      <c r="F95" s="83">
        <f t="shared" si="6"/>
        <v>96</v>
      </c>
      <c r="G95" s="84">
        <f t="shared" si="7"/>
        <v>65</v>
      </c>
      <c r="H95" s="23">
        <v>31</v>
      </c>
      <c r="I95" s="60">
        <v>35</v>
      </c>
      <c r="J95" s="60">
        <f t="shared" si="8"/>
        <v>3360</v>
      </c>
      <c r="K95" s="105"/>
      <c r="M95" s="20">
        <v>43</v>
      </c>
      <c r="N95" s="25">
        <f t="shared" si="3"/>
        <v>-22</v>
      </c>
      <c r="O95" s="86">
        <v>15</v>
      </c>
      <c r="Q95" s="25">
        <f t="shared" si="9"/>
        <v>0</v>
      </c>
      <c r="BF95" s="25">
        <v>50</v>
      </c>
      <c r="BH95" s="25">
        <f t="shared" si="10"/>
        <v>29.661016949152543</v>
      </c>
    </row>
    <row r="96" spans="1:60" s="25" customFormat="1" ht="12.75" x14ac:dyDescent="0.2">
      <c r="A96" s="82">
        <v>91</v>
      </c>
      <c r="B96" s="27" t="s">
        <v>47</v>
      </c>
      <c r="C96" s="30" t="s">
        <v>87</v>
      </c>
      <c r="D96" s="22" t="s">
        <v>11</v>
      </c>
      <c r="E96" s="63" t="s">
        <v>12</v>
      </c>
      <c r="F96" s="83">
        <f t="shared" si="6"/>
        <v>511</v>
      </c>
      <c r="G96" s="84">
        <f t="shared" si="7"/>
        <v>311</v>
      </c>
      <c r="H96" s="23">
        <v>200</v>
      </c>
      <c r="I96" s="64">
        <v>39</v>
      </c>
      <c r="J96" s="60">
        <f t="shared" si="8"/>
        <v>19929</v>
      </c>
      <c r="K96" s="105"/>
      <c r="M96" s="20">
        <v>300</v>
      </c>
      <c r="N96" s="25">
        <f t="shared" si="3"/>
        <v>-11</v>
      </c>
      <c r="O96" s="86">
        <v>50</v>
      </c>
      <c r="Q96" s="25">
        <f t="shared" si="9"/>
        <v>0</v>
      </c>
      <c r="BF96" s="25">
        <v>261</v>
      </c>
      <c r="BH96" s="25">
        <f t="shared" si="10"/>
        <v>33.050847457627121</v>
      </c>
    </row>
    <row r="97" spans="1:60" s="25" customFormat="1" ht="12.75" x14ac:dyDescent="0.2">
      <c r="A97" s="82">
        <v>92</v>
      </c>
      <c r="B97" s="27" t="s">
        <v>48</v>
      </c>
      <c r="C97" s="30" t="s">
        <v>49</v>
      </c>
      <c r="D97" s="22" t="s">
        <v>11</v>
      </c>
      <c r="E97" s="63" t="s">
        <v>12</v>
      </c>
      <c r="F97" s="83">
        <f t="shared" si="6"/>
        <v>695</v>
      </c>
      <c r="G97" s="84">
        <f t="shared" si="7"/>
        <v>495</v>
      </c>
      <c r="H97" s="23">
        <v>200</v>
      </c>
      <c r="I97" s="64">
        <v>62</v>
      </c>
      <c r="J97" s="60">
        <f t="shared" si="8"/>
        <v>43090</v>
      </c>
      <c r="K97" s="105"/>
      <c r="M97" s="20">
        <v>285</v>
      </c>
      <c r="N97" s="25">
        <f t="shared" si="3"/>
        <v>-210</v>
      </c>
      <c r="O97" s="86">
        <v>265</v>
      </c>
      <c r="Q97" s="25">
        <f t="shared" si="9"/>
        <v>0</v>
      </c>
      <c r="BF97" s="25">
        <v>230</v>
      </c>
      <c r="BH97" s="25">
        <f t="shared" si="10"/>
        <v>52.542372881355938</v>
      </c>
    </row>
    <row r="98" spans="1:60" s="25" customFormat="1" ht="12.75" x14ac:dyDescent="0.2">
      <c r="A98" s="82">
        <v>93</v>
      </c>
      <c r="B98" s="27" t="s">
        <v>50</v>
      </c>
      <c r="C98" s="30" t="s">
        <v>88</v>
      </c>
      <c r="D98" s="22" t="s">
        <v>11</v>
      </c>
      <c r="E98" s="63" t="s">
        <v>12</v>
      </c>
      <c r="F98" s="83">
        <f t="shared" si="6"/>
        <v>1009</v>
      </c>
      <c r="G98" s="84">
        <f t="shared" si="7"/>
        <v>600</v>
      </c>
      <c r="H98" s="23">
        <v>409</v>
      </c>
      <c r="I98" s="64">
        <v>62</v>
      </c>
      <c r="J98" s="60">
        <f t="shared" si="8"/>
        <v>62558</v>
      </c>
      <c r="K98" s="105"/>
      <c r="M98" s="20">
        <v>1236</v>
      </c>
      <c r="N98" s="25">
        <f t="shared" si="3"/>
        <v>636</v>
      </c>
      <c r="O98" s="86">
        <v>0</v>
      </c>
      <c r="Q98" s="25">
        <f t="shared" si="9"/>
        <v>0</v>
      </c>
      <c r="BF98" s="25">
        <v>600</v>
      </c>
      <c r="BH98" s="25">
        <f t="shared" si="10"/>
        <v>52.542372881355938</v>
      </c>
    </row>
    <row r="99" spans="1:60" s="25" customFormat="1" ht="12.75" x14ac:dyDescent="0.2">
      <c r="A99" s="82">
        <v>94</v>
      </c>
      <c r="B99" s="27" t="s">
        <v>51</v>
      </c>
      <c r="C99" s="30" t="s">
        <v>89</v>
      </c>
      <c r="D99" s="22" t="s">
        <v>11</v>
      </c>
      <c r="E99" s="63" t="s">
        <v>12</v>
      </c>
      <c r="F99" s="83">
        <f t="shared" si="6"/>
        <v>1413</v>
      </c>
      <c r="G99" s="84">
        <f t="shared" si="7"/>
        <v>750</v>
      </c>
      <c r="H99" s="23">
        <v>663</v>
      </c>
      <c r="I99" s="64">
        <v>62</v>
      </c>
      <c r="J99" s="60">
        <f t="shared" si="8"/>
        <v>87606</v>
      </c>
      <c r="K99" s="105"/>
      <c r="M99" s="20">
        <v>1477</v>
      </c>
      <c r="N99" s="25">
        <f t="shared" si="3"/>
        <v>727</v>
      </c>
      <c r="O99" s="86">
        <v>0</v>
      </c>
      <c r="Q99" s="25">
        <f t="shared" si="9"/>
        <v>0</v>
      </c>
      <c r="BF99" s="25">
        <v>750</v>
      </c>
      <c r="BH99" s="25">
        <f t="shared" si="10"/>
        <v>52.542372881355938</v>
      </c>
    </row>
    <row r="100" spans="1:60" s="25" customFormat="1" ht="12.75" x14ac:dyDescent="0.2">
      <c r="A100" s="82">
        <v>95</v>
      </c>
      <c r="B100" s="27" t="s">
        <v>52</v>
      </c>
      <c r="C100" s="30" t="s">
        <v>90</v>
      </c>
      <c r="D100" s="22" t="s">
        <v>11</v>
      </c>
      <c r="E100" s="63" t="s">
        <v>12</v>
      </c>
      <c r="F100" s="83">
        <f t="shared" si="6"/>
        <v>2380</v>
      </c>
      <c r="G100" s="84">
        <f t="shared" si="7"/>
        <v>1380</v>
      </c>
      <c r="H100" s="23">
        <v>1000</v>
      </c>
      <c r="I100" s="64">
        <v>62</v>
      </c>
      <c r="J100" s="60">
        <f t="shared" si="8"/>
        <v>147560</v>
      </c>
      <c r="K100" s="105"/>
      <c r="M100" s="20">
        <v>380</v>
      </c>
      <c r="N100" s="25">
        <f t="shared" si="3"/>
        <v>-1000</v>
      </c>
      <c r="O100" s="86">
        <v>0</v>
      </c>
      <c r="Q100" s="25">
        <f t="shared" si="9"/>
        <v>0</v>
      </c>
      <c r="BF100" s="25">
        <v>1380</v>
      </c>
      <c r="BH100" s="25">
        <f t="shared" si="10"/>
        <v>52.542372881355938</v>
      </c>
    </row>
    <row r="101" spans="1:60" s="25" customFormat="1" ht="12.75" x14ac:dyDescent="0.2">
      <c r="A101" s="82">
        <v>96</v>
      </c>
      <c r="B101" s="27" t="s">
        <v>53</v>
      </c>
      <c r="C101" s="30" t="s">
        <v>91</v>
      </c>
      <c r="D101" s="22" t="s">
        <v>11</v>
      </c>
      <c r="E101" s="63" t="s">
        <v>12</v>
      </c>
      <c r="F101" s="83">
        <f t="shared" si="6"/>
        <v>2215</v>
      </c>
      <c r="G101" s="84">
        <f t="shared" si="7"/>
        <v>1215</v>
      </c>
      <c r="H101" s="23">
        <v>1000</v>
      </c>
      <c r="I101" s="64">
        <v>62</v>
      </c>
      <c r="J101" s="60">
        <f t="shared" si="8"/>
        <v>137330</v>
      </c>
      <c r="K101" s="105"/>
      <c r="M101" s="20">
        <v>90</v>
      </c>
      <c r="N101" s="25">
        <f t="shared" si="3"/>
        <v>-1125</v>
      </c>
      <c r="O101" s="86">
        <v>0</v>
      </c>
      <c r="Q101" s="25">
        <f t="shared" si="9"/>
        <v>0</v>
      </c>
      <c r="BF101" s="25">
        <v>1215</v>
      </c>
      <c r="BH101" s="25">
        <f t="shared" si="10"/>
        <v>52.542372881355938</v>
      </c>
    </row>
    <row r="102" spans="1:60" s="25" customFormat="1" ht="12.75" x14ac:dyDescent="0.2">
      <c r="A102" s="82">
        <v>97</v>
      </c>
      <c r="B102" s="36" t="s">
        <v>54</v>
      </c>
      <c r="C102" s="37" t="s">
        <v>55</v>
      </c>
      <c r="D102" s="22" t="s">
        <v>11</v>
      </c>
      <c r="E102" s="63" t="s">
        <v>12</v>
      </c>
      <c r="F102" s="83">
        <f t="shared" si="6"/>
        <v>728</v>
      </c>
      <c r="G102" s="84">
        <f t="shared" si="7"/>
        <v>450</v>
      </c>
      <c r="H102" s="23">
        <v>278</v>
      </c>
      <c r="I102" s="60">
        <v>62</v>
      </c>
      <c r="J102" s="60">
        <f t="shared" si="8"/>
        <v>45136</v>
      </c>
      <c r="K102" s="105"/>
      <c r="M102" s="21">
        <v>50</v>
      </c>
      <c r="N102" s="25">
        <f t="shared" si="3"/>
        <v>-400</v>
      </c>
      <c r="O102" s="86">
        <v>50</v>
      </c>
      <c r="Q102" s="25">
        <f t="shared" si="9"/>
        <v>0</v>
      </c>
      <c r="BF102" s="25">
        <v>400</v>
      </c>
      <c r="BH102" s="25">
        <f t="shared" si="10"/>
        <v>52.542372881355938</v>
      </c>
    </row>
    <row r="103" spans="1:60" s="25" customFormat="1" ht="12.75" x14ac:dyDescent="0.2">
      <c r="A103" s="82">
        <v>98</v>
      </c>
      <c r="B103" s="71" t="s">
        <v>220</v>
      </c>
      <c r="C103" s="72" t="s">
        <v>218</v>
      </c>
      <c r="D103" s="22" t="s">
        <v>11</v>
      </c>
      <c r="E103" s="63" t="s">
        <v>12</v>
      </c>
      <c r="F103" s="83">
        <f t="shared" si="6"/>
        <v>40</v>
      </c>
      <c r="G103" s="84">
        <f t="shared" si="7"/>
        <v>40</v>
      </c>
      <c r="H103" s="23">
        <v>0</v>
      </c>
      <c r="I103" s="60">
        <v>165.2</v>
      </c>
      <c r="J103" s="60">
        <f t="shared" si="8"/>
        <v>6608</v>
      </c>
      <c r="K103" s="105"/>
      <c r="M103" s="21"/>
      <c r="O103" s="86">
        <v>40</v>
      </c>
      <c r="Q103" s="25">
        <f t="shared" si="9"/>
        <v>0</v>
      </c>
      <c r="BH103" s="25">
        <f t="shared" si="10"/>
        <v>140</v>
      </c>
    </row>
    <row r="104" spans="1:60" s="25" customFormat="1" ht="12.75" x14ac:dyDescent="0.2">
      <c r="A104" s="82">
        <v>99</v>
      </c>
      <c r="B104" s="71" t="s">
        <v>217</v>
      </c>
      <c r="C104" s="72" t="s">
        <v>219</v>
      </c>
      <c r="D104" s="22" t="s">
        <v>11</v>
      </c>
      <c r="E104" s="63" t="s">
        <v>12</v>
      </c>
      <c r="F104" s="83">
        <f t="shared" si="6"/>
        <v>10</v>
      </c>
      <c r="G104" s="84">
        <f t="shared" si="7"/>
        <v>10</v>
      </c>
      <c r="H104" s="23">
        <v>0</v>
      </c>
      <c r="I104" s="60">
        <v>165.2</v>
      </c>
      <c r="J104" s="60">
        <f t="shared" si="8"/>
        <v>1652</v>
      </c>
      <c r="K104" s="105"/>
      <c r="M104" s="21"/>
      <c r="O104" s="86">
        <v>10</v>
      </c>
      <c r="Q104" s="25">
        <f t="shared" si="9"/>
        <v>0</v>
      </c>
      <c r="BH104" s="25">
        <f t="shared" si="10"/>
        <v>140</v>
      </c>
    </row>
    <row r="105" spans="1:60" s="25" customFormat="1" ht="25.5" x14ac:dyDescent="0.2">
      <c r="A105" s="82">
        <v>100</v>
      </c>
      <c r="B105" s="38" t="s">
        <v>130</v>
      </c>
      <c r="C105" s="39" t="s">
        <v>131</v>
      </c>
      <c r="D105" s="22" t="s">
        <v>11</v>
      </c>
      <c r="E105" s="63" t="s">
        <v>12</v>
      </c>
      <c r="F105" s="83">
        <f t="shared" si="6"/>
        <v>35</v>
      </c>
      <c r="G105" s="84">
        <f t="shared" si="7"/>
        <v>25</v>
      </c>
      <c r="H105" s="29">
        <v>10</v>
      </c>
      <c r="I105" s="60">
        <v>35</v>
      </c>
      <c r="J105" s="60">
        <f t="shared" si="8"/>
        <v>1225</v>
      </c>
      <c r="K105" s="105"/>
      <c r="M105" s="21" t="s">
        <v>105</v>
      </c>
      <c r="O105" s="86"/>
      <c r="P105" s="25" t="s">
        <v>129</v>
      </c>
      <c r="Q105" s="25">
        <f t="shared" si="9"/>
        <v>0</v>
      </c>
      <c r="BF105" s="25">
        <v>25</v>
      </c>
      <c r="BH105" s="25">
        <f t="shared" si="10"/>
        <v>29.661016949152543</v>
      </c>
    </row>
    <row r="106" spans="1:60" s="25" customFormat="1" ht="25.5" x14ac:dyDescent="0.2">
      <c r="A106" s="82">
        <v>101</v>
      </c>
      <c r="B106" s="40" t="s">
        <v>132</v>
      </c>
      <c r="C106" s="30" t="s">
        <v>131</v>
      </c>
      <c r="D106" s="22" t="s">
        <v>11</v>
      </c>
      <c r="E106" s="63" t="s">
        <v>12</v>
      </c>
      <c r="F106" s="83">
        <f t="shared" si="6"/>
        <v>25</v>
      </c>
      <c r="G106" s="84">
        <f t="shared" si="7"/>
        <v>15</v>
      </c>
      <c r="H106" s="29">
        <v>10</v>
      </c>
      <c r="I106" s="60">
        <v>35</v>
      </c>
      <c r="J106" s="60">
        <f t="shared" si="8"/>
        <v>875</v>
      </c>
      <c r="K106" s="105"/>
      <c r="M106" s="21" t="s">
        <v>105</v>
      </c>
      <c r="O106" s="86"/>
      <c r="P106" s="25" t="s">
        <v>129</v>
      </c>
      <c r="Q106" s="25">
        <f t="shared" si="9"/>
        <v>0</v>
      </c>
      <c r="BF106" s="25">
        <v>15</v>
      </c>
      <c r="BH106" s="25">
        <f t="shared" si="10"/>
        <v>29.661016949152543</v>
      </c>
    </row>
    <row r="107" spans="1:60" s="25" customFormat="1" ht="25.5" x14ac:dyDescent="0.2">
      <c r="A107" s="82">
        <v>102</v>
      </c>
      <c r="B107" s="41" t="s">
        <v>133</v>
      </c>
      <c r="C107" s="30" t="s">
        <v>131</v>
      </c>
      <c r="D107" s="22" t="s">
        <v>11</v>
      </c>
      <c r="E107" s="63" t="s">
        <v>12</v>
      </c>
      <c r="F107" s="83">
        <f t="shared" si="6"/>
        <v>15</v>
      </c>
      <c r="G107" s="84">
        <f t="shared" si="7"/>
        <v>15</v>
      </c>
      <c r="H107" s="29">
        <v>0</v>
      </c>
      <c r="I107" s="60">
        <v>35</v>
      </c>
      <c r="J107" s="60">
        <f t="shared" si="8"/>
        <v>525</v>
      </c>
      <c r="K107" s="105"/>
      <c r="M107" s="21" t="s">
        <v>105</v>
      </c>
      <c r="O107" s="86"/>
      <c r="P107" s="25" t="s">
        <v>129</v>
      </c>
      <c r="Q107" s="25">
        <f t="shared" si="9"/>
        <v>0</v>
      </c>
      <c r="BF107" s="25">
        <v>15</v>
      </c>
      <c r="BH107" s="25">
        <f t="shared" si="10"/>
        <v>29.661016949152543</v>
      </c>
    </row>
    <row r="108" spans="1:60" s="25" customFormat="1" ht="25.5" x14ac:dyDescent="0.2">
      <c r="A108" s="82">
        <v>103</v>
      </c>
      <c r="B108" s="41" t="s">
        <v>134</v>
      </c>
      <c r="C108" s="30" t="s">
        <v>131</v>
      </c>
      <c r="D108" s="22" t="s">
        <v>11</v>
      </c>
      <c r="E108" s="63" t="s">
        <v>12</v>
      </c>
      <c r="F108" s="83">
        <f t="shared" si="6"/>
        <v>20</v>
      </c>
      <c r="G108" s="84">
        <f t="shared" si="7"/>
        <v>20</v>
      </c>
      <c r="H108" s="29">
        <v>0</v>
      </c>
      <c r="I108" s="60">
        <v>35</v>
      </c>
      <c r="J108" s="60">
        <f t="shared" si="8"/>
        <v>700</v>
      </c>
      <c r="K108" s="105"/>
      <c r="M108" s="21" t="s">
        <v>105</v>
      </c>
      <c r="O108" s="86"/>
      <c r="P108" s="25" t="s">
        <v>129</v>
      </c>
      <c r="Q108" s="25">
        <f t="shared" si="9"/>
        <v>0</v>
      </c>
      <c r="BF108" s="25">
        <v>20</v>
      </c>
      <c r="BH108" s="25">
        <f t="shared" si="10"/>
        <v>29.661016949152543</v>
      </c>
    </row>
    <row r="109" spans="1:60" s="25" customFormat="1" ht="12.75" x14ac:dyDescent="0.2">
      <c r="A109" s="82">
        <v>104</v>
      </c>
      <c r="B109" s="27" t="s">
        <v>56</v>
      </c>
      <c r="C109" s="30" t="s">
        <v>57</v>
      </c>
      <c r="D109" s="22" t="s">
        <v>11</v>
      </c>
      <c r="E109" s="63" t="s">
        <v>12</v>
      </c>
      <c r="F109" s="83">
        <f t="shared" si="6"/>
        <v>1123</v>
      </c>
      <c r="G109" s="84">
        <f t="shared" si="7"/>
        <v>923</v>
      </c>
      <c r="H109" s="23">
        <v>200</v>
      </c>
      <c r="I109" s="60">
        <v>140</v>
      </c>
      <c r="J109" s="60">
        <f t="shared" si="8"/>
        <v>157220</v>
      </c>
      <c r="K109" s="105"/>
      <c r="M109" s="20">
        <v>2704</v>
      </c>
      <c r="N109" s="25">
        <f t="shared" si="3"/>
        <v>1781</v>
      </c>
      <c r="O109" s="86">
        <v>700</v>
      </c>
      <c r="Q109" s="25">
        <f t="shared" si="9"/>
        <v>0</v>
      </c>
      <c r="BF109" s="25">
        <v>223</v>
      </c>
      <c r="BH109" s="25">
        <f t="shared" si="10"/>
        <v>118.64406779661017</v>
      </c>
    </row>
    <row r="110" spans="1:60" s="25" customFormat="1" ht="12.75" x14ac:dyDescent="0.2">
      <c r="A110" s="82">
        <v>105</v>
      </c>
      <c r="B110" s="27" t="s">
        <v>58</v>
      </c>
      <c r="C110" s="30" t="s">
        <v>59</v>
      </c>
      <c r="D110" s="22" t="s">
        <v>11</v>
      </c>
      <c r="E110" s="63" t="s">
        <v>12</v>
      </c>
      <c r="F110" s="83">
        <f t="shared" si="6"/>
        <v>840</v>
      </c>
      <c r="G110" s="84">
        <f t="shared" si="7"/>
        <v>640</v>
      </c>
      <c r="H110" s="23">
        <v>200</v>
      </c>
      <c r="I110" s="60">
        <v>140</v>
      </c>
      <c r="J110" s="60">
        <f t="shared" si="8"/>
        <v>117600</v>
      </c>
      <c r="K110" s="105"/>
      <c r="M110" s="20">
        <v>1540</v>
      </c>
      <c r="N110" s="25">
        <f t="shared" si="3"/>
        <v>900</v>
      </c>
      <c r="O110" s="86">
        <v>340</v>
      </c>
      <c r="Q110" s="25">
        <f t="shared" si="9"/>
        <v>0</v>
      </c>
      <c r="BF110" s="25">
        <v>300</v>
      </c>
      <c r="BH110" s="25">
        <f t="shared" si="10"/>
        <v>118.64406779661017</v>
      </c>
    </row>
    <row r="111" spans="1:60" s="25" customFormat="1" ht="12.75" x14ac:dyDescent="0.2">
      <c r="A111" s="82">
        <v>106</v>
      </c>
      <c r="B111" s="27" t="s">
        <v>60</v>
      </c>
      <c r="C111" s="30" t="s">
        <v>61</v>
      </c>
      <c r="D111" s="22" t="s">
        <v>11</v>
      </c>
      <c r="E111" s="63" t="s">
        <v>12</v>
      </c>
      <c r="F111" s="83">
        <f t="shared" si="6"/>
        <v>5076</v>
      </c>
      <c r="G111" s="84">
        <f t="shared" si="7"/>
        <v>3076</v>
      </c>
      <c r="H111" s="23">
        <v>2000</v>
      </c>
      <c r="I111" s="60">
        <v>35</v>
      </c>
      <c r="J111" s="60">
        <f t="shared" si="8"/>
        <v>177660</v>
      </c>
      <c r="K111" s="105"/>
      <c r="M111" s="20">
        <v>524</v>
      </c>
      <c r="N111" s="25">
        <f t="shared" si="3"/>
        <v>-2552</v>
      </c>
      <c r="O111" s="86">
        <v>360</v>
      </c>
      <c r="Q111" s="25">
        <f t="shared" si="9"/>
        <v>0</v>
      </c>
      <c r="BF111" s="25">
        <v>2716</v>
      </c>
      <c r="BH111" s="25">
        <f t="shared" si="10"/>
        <v>29.661016949152543</v>
      </c>
    </row>
    <row r="112" spans="1:60" s="25" customFormat="1" ht="12.75" x14ac:dyDescent="0.2">
      <c r="A112" s="82">
        <v>107</v>
      </c>
      <c r="B112" s="27" t="s">
        <v>62</v>
      </c>
      <c r="C112" s="30" t="s">
        <v>63</v>
      </c>
      <c r="D112" s="22" t="s">
        <v>11</v>
      </c>
      <c r="E112" s="63" t="s">
        <v>12</v>
      </c>
      <c r="F112" s="83">
        <f t="shared" si="6"/>
        <v>2628</v>
      </c>
      <c r="G112" s="84">
        <f t="shared" si="7"/>
        <v>1628</v>
      </c>
      <c r="H112" s="23">
        <v>1000</v>
      </c>
      <c r="I112" s="60">
        <v>45</v>
      </c>
      <c r="J112" s="60">
        <f t="shared" si="8"/>
        <v>118260</v>
      </c>
      <c r="K112" s="105"/>
      <c r="M112" s="20">
        <v>238</v>
      </c>
      <c r="N112" s="25">
        <f t="shared" si="3"/>
        <v>-1390</v>
      </c>
      <c r="O112" s="86">
        <v>130</v>
      </c>
      <c r="Q112" s="25">
        <f t="shared" si="9"/>
        <v>0</v>
      </c>
      <c r="BF112" s="25">
        <v>1498</v>
      </c>
      <c r="BH112" s="25">
        <f t="shared" si="10"/>
        <v>38.135593220338983</v>
      </c>
    </row>
    <row r="113" spans="1:60" s="25" customFormat="1" ht="12.75" x14ac:dyDescent="0.2">
      <c r="A113" s="82">
        <v>108</v>
      </c>
      <c r="B113" s="27" t="s">
        <v>64</v>
      </c>
      <c r="C113" s="30" t="s">
        <v>63</v>
      </c>
      <c r="D113" s="22" t="s">
        <v>11</v>
      </c>
      <c r="E113" s="63" t="s">
        <v>12</v>
      </c>
      <c r="F113" s="83">
        <f t="shared" si="6"/>
        <v>1130</v>
      </c>
      <c r="G113" s="84">
        <f t="shared" si="7"/>
        <v>650</v>
      </c>
      <c r="H113" s="23">
        <v>480</v>
      </c>
      <c r="I113" s="60">
        <v>55</v>
      </c>
      <c r="J113" s="60">
        <f t="shared" si="8"/>
        <v>62150</v>
      </c>
      <c r="K113" s="105"/>
      <c r="M113" s="20">
        <v>263</v>
      </c>
      <c r="N113" s="25">
        <f t="shared" si="3"/>
        <v>-387</v>
      </c>
      <c r="O113" s="86">
        <v>50</v>
      </c>
      <c r="Q113" s="25">
        <f t="shared" si="9"/>
        <v>0</v>
      </c>
      <c r="BF113" s="25">
        <v>600</v>
      </c>
      <c r="BH113" s="25">
        <f t="shared" si="10"/>
        <v>46.610169491525426</v>
      </c>
    </row>
    <row r="114" spans="1:60" s="25" customFormat="1" ht="23.25" customHeight="1" x14ac:dyDescent="0.2">
      <c r="A114" s="82">
        <v>109</v>
      </c>
      <c r="B114" s="27" t="s">
        <v>65</v>
      </c>
      <c r="C114" s="30" t="s">
        <v>66</v>
      </c>
      <c r="D114" s="22" t="s">
        <v>11</v>
      </c>
      <c r="E114" s="63" t="s">
        <v>12</v>
      </c>
      <c r="F114" s="83">
        <f t="shared" si="6"/>
        <v>338</v>
      </c>
      <c r="G114" s="84">
        <f t="shared" si="7"/>
        <v>238</v>
      </c>
      <c r="H114" s="29">
        <v>100</v>
      </c>
      <c r="I114" s="60">
        <v>140</v>
      </c>
      <c r="J114" s="60">
        <f t="shared" si="8"/>
        <v>47320</v>
      </c>
      <c r="K114" s="105"/>
      <c r="M114" s="20">
        <v>50</v>
      </c>
      <c r="N114" s="25">
        <f t="shared" si="3"/>
        <v>-188</v>
      </c>
      <c r="O114" s="86">
        <v>50</v>
      </c>
      <c r="Q114" s="25">
        <f t="shared" si="9"/>
        <v>0</v>
      </c>
      <c r="BF114" s="25">
        <v>188</v>
      </c>
      <c r="BH114" s="25">
        <f t="shared" si="10"/>
        <v>118.64406779661017</v>
      </c>
    </row>
    <row r="115" spans="1:60" s="25" customFormat="1" ht="12.75" x14ac:dyDescent="0.2">
      <c r="A115" s="82">
        <v>110</v>
      </c>
      <c r="B115" s="27" t="s">
        <v>67</v>
      </c>
      <c r="C115" s="27" t="s">
        <v>68</v>
      </c>
      <c r="D115" s="22" t="s">
        <v>11</v>
      </c>
      <c r="E115" s="63" t="s">
        <v>12</v>
      </c>
      <c r="F115" s="83">
        <f t="shared" si="6"/>
        <v>19194</v>
      </c>
      <c r="G115" s="84">
        <f t="shared" si="7"/>
        <v>10040</v>
      </c>
      <c r="H115" s="23">
        <v>9154</v>
      </c>
      <c r="I115" s="64">
        <v>11</v>
      </c>
      <c r="J115" s="60">
        <f t="shared" si="8"/>
        <v>211134</v>
      </c>
      <c r="K115" s="105"/>
      <c r="M115" s="20">
        <v>80</v>
      </c>
      <c r="N115" s="25">
        <f t="shared" si="3"/>
        <v>-9960</v>
      </c>
      <c r="O115" s="86">
        <v>40</v>
      </c>
      <c r="Q115" s="25">
        <f t="shared" si="9"/>
        <v>0</v>
      </c>
      <c r="BF115" s="25">
        <v>10000</v>
      </c>
      <c r="BH115" s="25">
        <f t="shared" si="10"/>
        <v>9.3220338983050848</v>
      </c>
    </row>
    <row r="116" spans="1:60" s="25" customFormat="1" ht="12.75" x14ac:dyDescent="0.2">
      <c r="A116" s="82">
        <v>111</v>
      </c>
      <c r="B116" s="27" t="s">
        <v>69</v>
      </c>
      <c r="C116" s="27" t="s">
        <v>70</v>
      </c>
      <c r="D116" s="22" t="s">
        <v>11</v>
      </c>
      <c r="E116" s="63" t="s">
        <v>12</v>
      </c>
      <c r="F116" s="83">
        <f t="shared" si="6"/>
        <v>22994</v>
      </c>
      <c r="G116" s="84">
        <f t="shared" si="7"/>
        <v>15200</v>
      </c>
      <c r="H116" s="23">
        <v>7794</v>
      </c>
      <c r="I116" s="60">
        <v>2</v>
      </c>
      <c r="J116" s="60">
        <f t="shared" si="8"/>
        <v>45988</v>
      </c>
      <c r="K116" s="105"/>
      <c r="M116" s="20">
        <v>24200</v>
      </c>
      <c r="N116" s="25">
        <f t="shared" si="3"/>
        <v>9000</v>
      </c>
      <c r="O116" s="86">
        <v>6200</v>
      </c>
      <c r="Q116" s="25">
        <f t="shared" si="9"/>
        <v>0</v>
      </c>
      <c r="BF116" s="25">
        <v>9000</v>
      </c>
      <c r="BH116" s="25">
        <f t="shared" si="10"/>
        <v>1.6949152542372883</v>
      </c>
    </row>
    <row r="117" spans="1:60" s="25" customFormat="1" ht="12.75" x14ac:dyDescent="0.2">
      <c r="A117" s="82">
        <v>112</v>
      </c>
      <c r="B117" s="27" t="s">
        <v>71</v>
      </c>
      <c r="C117" s="27" t="s">
        <v>72</v>
      </c>
      <c r="D117" s="22" t="s">
        <v>11</v>
      </c>
      <c r="E117" s="63" t="s">
        <v>12</v>
      </c>
      <c r="F117" s="83">
        <f t="shared" si="6"/>
        <v>104010</v>
      </c>
      <c r="G117" s="84">
        <f t="shared" si="7"/>
        <v>54010</v>
      </c>
      <c r="H117" s="29">
        <v>50000</v>
      </c>
      <c r="I117" s="60">
        <v>0.6</v>
      </c>
      <c r="J117" s="60">
        <f t="shared" si="8"/>
        <v>62406</v>
      </c>
      <c r="K117" s="105"/>
      <c r="M117" s="20">
        <v>181490</v>
      </c>
      <c r="N117" s="25">
        <f t="shared" si="3"/>
        <v>127480</v>
      </c>
      <c r="O117" s="86">
        <v>1490</v>
      </c>
      <c r="Q117" s="25">
        <f t="shared" si="9"/>
        <v>0</v>
      </c>
      <c r="BF117" s="25">
        <v>52520</v>
      </c>
      <c r="BH117" s="25">
        <f t="shared" si="10"/>
        <v>0.50847457627118642</v>
      </c>
    </row>
    <row r="118" spans="1:60" s="25" customFormat="1" ht="12.75" x14ac:dyDescent="0.2">
      <c r="A118" s="82">
        <v>113</v>
      </c>
      <c r="B118" s="27" t="s">
        <v>73</v>
      </c>
      <c r="C118" s="27" t="s">
        <v>74</v>
      </c>
      <c r="D118" s="22" t="s">
        <v>202</v>
      </c>
      <c r="E118" s="63" t="s">
        <v>12</v>
      </c>
      <c r="F118" s="83">
        <f t="shared" si="6"/>
        <v>320</v>
      </c>
      <c r="G118" s="84">
        <f t="shared" si="7"/>
        <v>220</v>
      </c>
      <c r="H118" s="23">
        <v>100</v>
      </c>
      <c r="I118" s="60">
        <v>50</v>
      </c>
      <c r="J118" s="60">
        <f t="shared" si="8"/>
        <v>16000</v>
      </c>
      <c r="K118" s="105"/>
      <c r="M118" s="20">
        <v>20</v>
      </c>
      <c r="N118" s="25">
        <f t="shared" si="3"/>
        <v>-200</v>
      </c>
      <c r="O118" s="86">
        <v>20</v>
      </c>
      <c r="Q118" s="25">
        <f t="shared" si="9"/>
        <v>0</v>
      </c>
      <c r="BF118" s="25">
        <v>200</v>
      </c>
      <c r="BH118" s="25">
        <f t="shared" si="10"/>
        <v>42.372881355932208</v>
      </c>
    </row>
    <row r="119" spans="1:60" s="25" customFormat="1" ht="12.75" x14ac:dyDescent="0.2">
      <c r="A119" s="82">
        <v>114</v>
      </c>
      <c r="B119" s="27" t="s">
        <v>75</v>
      </c>
      <c r="C119" s="27" t="s">
        <v>76</v>
      </c>
      <c r="D119" s="22" t="s">
        <v>201</v>
      </c>
      <c r="E119" s="63" t="s">
        <v>12</v>
      </c>
      <c r="F119" s="83">
        <f t="shared" si="6"/>
        <v>2649</v>
      </c>
      <c r="G119" s="84">
        <f t="shared" si="7"/>
        <v>2117</v>
      </c>
      <c r="H119" s="23">
        <v>532</v>
      </c>
      <c r="I119" s="60">
        <v>2.8</v>
      </c>
      <c r="J119" s="60">
        <f t="shared" si="8"/>
        <v>7417.2</v>
      </c>
      <c r="K119" s="105"/>
      <c r="M119" s="20">
        <v>6225.4</v>
      </c>
      <c r="N119" s="25">
        <f t="shared" si="3"/>
        <v>4108.3999999999996</v>
      </c>
      <c r="O119" s="86">
        <v>1467</v>
      </c>
      <c r="Q119" s="25">
        <f t="shared" si="9"/>
        <v>0</v>
      </c>
      <c r="BF119" s="25">
        <v>650</v>
      </c>
      <c r="BH119" s="25">
        <f t="shared" si="10"/>
        <v>2.3728813559322033</v>
      </c>
    </row>
    <row r="120" spans="1:60" s="25" customFormat="1" ht="12.75" x14ac:dyDescent="0.2">
      <c r="A120" s="82">
        <v>115</v>
      </c>
      <c r="B120" s="27" t="s">
        <v>123</v>
      </c>
      <c r="C120" s="27" t="s">
        <v>76</v>
      </c>
      <c r="D120" s="22" t="s">
        <v>11</v>
      </c>
      <c r="E120" s="63" t="s">
        <v>12</v>
      </c>
      <c r="F120" s="83">
        <f t="shared" si="6"/>
        <v>1560</v>
      </c>
      <c r="G120" s="84">
        <f t="shared" si="7"/>
        <v>850</v>
      </c>
      <c r="H120" s="23">
        <v>710</v>
      </c>
      <c r="I120" s="60">
        <v>2</v>
      </c>
      <c r="J120" s="60">
        <f t="shared" si="8"/>
        <v>3120</v>
      </c>
      <c r="K120" s="105"/>
      <c r="M120" s="20" t="s">
        <v>105</v>
      </c>
      <c r="O120" s="86"/>
      <c r="P120" s="25" t="s">
        <v>126</v>
      </c>
      <c r="Q120" s="25">
        <f t="shared" si="9"/>
        <v>0</v>
      </c>
      <c r="BF120" s="25">
        <v>850</v>
      </c>
      <c r="BH120" s="25">
        <f t="shared" si="10"/>
        <v>1.6949152542372883</v>
      </c>
    </row>
    <row r="121" spans="1:60" s="25" customFormat="1" ht="25.5" x14ac:dyDescent="0.2">
      <c r="A121" s="82">
        <v>116</v>
      </c>
      <c r="B121" s="42" t="s">
        <v>125</v>
      </c>
      <c r="C121" s="27" t="s">
        <v>124</v>
      </c>
      <c r="D121" s="22"/>
      <c r="E121" s="63"/>
      <c r="F121" s="83">
        <f t="shared" si="6"/>
        <v>350</v>
      </c>
      <c r="G121" s="84">
        <f t="shared" si="7"/>
        <v>200</v>
      </c>
      <c r="H121" s="23">
        <v>150</v>
      </c>
      <c r="I121" s="60">
        <v>700</v>
      </c>
      <c r="J121" s="60">
        <f t="shared" si="8"/>
        <v>245000</v>
      </c>
      <c r="K121" s="105"/>
      <c r="M121" s="20" t="s">
        <v>105</v>
      </c>
      <c r="O121" s="86"/>
      <c r="P121" s="25" t="s">
        <v>126</v>
      </c>
      <c r="Q121" s="25">
        <f t="shared" si="9"/>
        <v>0</v>
      </c>
      <c r="BF121" s="25">
        <v>200</v>
      </c>
      <c r="BH121" s="25">
        <f t="shared" si="10"/>
        <v>593.22033898305085</v>
      </c>
    </row>
    <row r="122" spans="1:60" s="25" customFormat="1" ht="27" customHeight="1" x14ac:dyDescent="0.2">
      <c r="A122" s="82">
        <v>117</v>
      </c>
      <c r="B122" s="27" t="s">
        <v>77</v>
      </c>
      <c r="C122" s="27" t="s">
        <v>78</v>
      </c>
      <c r="D122" s="22" t="s">
        <v>11</v>
      </c>
      <c r="E122" s="63" t="s">
        <v>12</v>
      </c>
      <c r="F122" s="83">
        <f t="shared" si="6"/>
        <v>11565</v>
      </c>
      <c r="G122" s="84">
        <f t="shared" si="7"/>
        <v>8565</v>
      </c>
      <c r="H122" s="23">
        <v>3000</v>
      </c>
      <c r="I122" s="60">
        <v>3</v>
      </c>
      <c r="J122" s="60">
        <f t="shared" si="8"/>
        <v>34695</v>
      </c>
      <c r="K122" s="105"/>
      <c r="M122" s="20">
        <v>12630</v>
      </c>
      <c r="N122" s="25">
        <f t="shared" si="3"/>
        <v>4065</v>
      </c>
      <c r="O122" s="86">
        <v>5430</v>
      </c>
      <c r="Q122" s="25">
        <f t="shared" si="9"/>
        <v>0</v>
      </c>
      <c r="BF122" s="25">
        <v>3135</v>
      </c>
      <c r="BH122" s="25">
        <f t="shared" si="10"/>
        <v>2.5423728813559325</v>
      </c>
    </row>
    <row r="123" spans="1:60" s="25" customFormat="1" ht="27" customHeight="1" x14ac:dyDescent="0.2">
      <c r="A123" s="82">
        <v>118</v>
      </c>
      <c r="B123" s="41" t="s">
        <v>135</v>
      </c>
      <c r="C123" s="27" t="s">
        <v>136</v>
      </c>
      <c r="D123" s="22" t="s">
        <v>11</v>
      </c>
      <c r="E123" s="63" t="s">
        <v>12</v>
      </c>
      <c r="F123" s="83">
        <f t="shared" si="6"/>
        <v>2292</v>
      </c>
      <c r="G123" s="84">
        <f t="shared" si="7"/>
        <v>1292</v>
      </c>
      <c r="H123" s="29">
        <v>1000</v>
      </c>
      <c r="I123" s="60">
        <v>400</v>
      </c>
      <c r="J123" s="60">
        <f t="shared" si="8"/>
        <v>916800</v>
      </c>
      <c r="K123" s="105"/>
      <c r="M123" s="20" t="s">
        <v>105</v>
      </c>
      <c r="O123" s="86"/>
      <c r="P123" s="25" t="s">
        <v>129</v>
      </c>
      <c r="Q123" s="25">
        <f t="shared" si="9"/>
        <v>0</v>
      </c>
      <c r="BF123" s="25">
        <v>1292</v>
      </c>
      <c r="BH123" s="25">
        <f t="shared" si="10"/>
        <v>338.98305084745766</v>
      </c>
    </row>
    <row r="124" spans="1:60" s="25" customFormat="1" ht="30.75" customHeight="1" x14ac:dyDescent="0.2">
      <c r="A124" s="82">
        <v>119</v>
      </c>
      <c r="B124" s="48" t="s">
        <v>174</v>
      </c>
      <c r="C124" s="52" t="s">
        <v>183</v>
      </c>
      <c r="D124" s="22" t="s">
        <v>11</v>
      </c>
      <c r="E124" s="63" t="s">
        <v>12</v>
      </c>
      <c r="F124" s="83">
        <f t="shared" si="6"/>
        <v>428</v>
      </c>
      <c r="G124" s="84">
        <f t="shared" si="7"/>
        <v>228</v>
      </c>
      <c r="H124" s="29">
        <v>200</v>
      </c>
      <c r="I124" s="61">
        <v>90</v>
      </c>
      <c r="J124" s="60">
        <f t="shared" ref="J124" si="12">F124*I124</f>
        <v>38520</v>
      </c>
      <c r="K124" s="105"/>
      <c r="M124" s="20" t="s">
        <v>105</v>
      </c>
      <c r="O124" s="86"/>
      <c r="P124" s="25" t="s">
        <v>129</v>
      </c>
      <c r="Q124" s="25">
        <f t="shared" si="9"/>
        <v>0</v>
      </c>
      <c r="S124" s="49"/>
      <c r="T124" s="52"/>
      <c r="U124" s="22"/>
      <c r="V124" s="63"/>
      <c r="W124" s="29"/>
      <c r="X124" s="58"/>
      <c r="Y124" s="29"/>
      <c r="Z124" s="60"/>
      <c r="AA124" s="60"/>
      <c r="BF124" s="25">
        <v>228</v>
      </c>
      <c r="BH124" s="25">
        <f t="shared" si="10"/>
        <v>76.271186440677965</v>
      </c>
    </row>
    <row r="125" spans="1:60" s="25" customFormat="1" ht="29.25" customHeight="1" x14ac:dyDescent="0.2">
      <c r="A125" s="82">
        <v>120</v>
      </c>
      <c r="B125" s="49" t="s">
        <v>174</v>
      </c>
      <c r="C125" s="50" t="s">
        <v>175</v>
      </c>
      <c r="D125" s="22" t="s">
        <v>11</v>
      </c>
      <c r="E125" s="63" t="s">
        <v>12</v>
      </c>
      <c r="F125" s="83">
        <f t="shared" si="6"/>
        <v>144</v>
      </c>
      <c r="G125" s="84">
        <f t="shared" si="7"/>
        <v>80</v>
      </c>
      <c r="H125" s="29">
        <v>64</v>
      </c>
      <c r="I125" s="60">
        <v>40</v>
      </c>
      <c r="J125" s="60">
        <f t="shared" si="8"/>
        <v>5760</v>
      </c>
      <c r="K125" s="105"/>
      <c r="M125" s="24"/>
      <c r="O125" s="86"/>
      <c r="Q125" s="25">
        <f t="shared" si="9"/>
        <v>0</v>
      </c>
      <c r="BF125" s="25">
        <v>80</v>
      </c>
      <c r="BH125" s="25">
        <f t="shared" si="10"/>
        <v>33.898305084745765</v>
      </c>
    </row>
    <row r="126" spans="1:60" s="25" customFormat="1" ht="33" customHeight="1" x14ac:dyDescent="0.2">
      <c r="A126" s="82">
        <v>121</v>
      </c>
      <c r="B126" s="48" t="s">
        <v>174</v>
      </c>
      <c r="C126" s="52" t="s">
        <v>185</v>
      </c>
      <c r="D126" s="22" t="s">
        <v>11</v>
      </c>
      <c r="E126" s="63" t="s">
        <v>12</v>
      </c>
      <c r="F126" s="83">
        <f t="shared" si="6"/>
        <v>30</v>
      </c>
      <c r="G126" s="84">
        <f t="shared" si="7"/>
        <v>20</v>
      </c>
      <c r="H126" s="29">
        <v>10</v>
      </c>
      <c r="I126" s="61">
        <v>80</v>
      </c>
      <c r="J126" s="60">
        <f t="shared" ref="J126:J127" si="13">F126*I126</f>
        <v>2400</v>
      </c>
      <c r="K126" s="105"/>
      <c r="M126" s="24"/>
      <c r="O126" s="86"/>
      <c r="Q126" s="25">
        <f t="shared" si="9"/>
        <v>0</v>
      </c>
      <c r="S126" s="49"/>
      <c r="T126" s="50"/>
      <c r="U126" s="22"/>
      <c r="V126" s="63"/>
      <c r="W126" s="29"/>
      <c r="X126" s="58"/>
      <c r="Y126" s="29"/>
      <c r="Z126" s="61"/>
      <c r="AA126" s="60"/>
      <c r="BF126" s="25">
        <v>20</v>
      </c>
      <c r="BH126" s="25">
        <f t="shared" si="10"/>
        <v>67.79661016949153</v>
      </c>
    </row>
    <row r="127" spans="1:60" s="25" customFormat="1" ht="28.5" customHeight="1" x14ac:dyDescent="0.2">
      <c r="A127" s="82">
        <v>122</v>
      </c>
      <c r="B127" s="48" t="s">
        <v>174</v>
      </c>
      <c r="C127" s="52" t="s">
        <v>200</v>
      </c>
      <c r="D127" s="22" t="s">
        <v>11</v>
      </c>
      <c r="E127" s="63" t="s">
        <v>12</v>
      </c>
      <c r="F127" s="83">
        <f t="shared" si="6"/>
        <v>200</v>
      </c>
      <c r="G127" s="84">
        <f t="shared" si="7"/>
        <v>100</v>
      </c>
      <c r="H127" s="65">
        <v>100</v>
      </c>
      <c r="I127" s="61">
        <v>120</v>
      </c>
      <c r="J127" s="60">
        <f t="shared" si="13"/>
        <v>24000</v>
      </c>
      <c r="K127" s="105"/>
      <c r="M127" s="24"/>
      <c r="O127" s="86"/>
      <c r="Q127" s="25">
        <f t="shared" si="9"/>
        <v>0</v>
      </c>
      <c r="S127" s="49"/>
      <c r="T127" s="50"/>
      <c r="U127" s="22"/>
      <c r="V127" s="63"/>
      <c r="W127" s="29"/>
      <c r="X127" s="58"/>
      <c r="Y127" s="29"/>
      <c r="Z127" s="61"/>
      <c r="AA127" s="60"/>
      <c r="BF127" s="25">
        <v>100</v>
      </c>
      <c r="BH127" s="25">
        <f t="shared" si="10"/>
        <v>101.69491525423729</v>
      </c>
    </row>
    <row r="128" spans="1:60" s="25" customFormat="1" ht="37.5" customHeight="1" x14ac:dyDescent="0.2">
      <c r="A128" s="82">
        <v>123</v>
      </c>
      <c r="B128" s="49" t="s">
        <v>176</v>
      </c>
      <c r="C128" s="27" t="s">
        <v>179</v>
      </c>
      <c r="D128" s="22" t="s">
        <v>11</v>
      </c>
      <c r="E128" s="63" t="s">
        <v>12</v>
      </c>
      <c r="F128" s="83">
        <f t="shared" si="6"/>
        <v>1890</v>
      </c>
      <c r="G128" s="84">
        <f t="shared" si="7"/>
        <v>1000</v>
      </c>
      <c r="H128" s="65">
        <v>890</v>
      </c>
      <c r="I128" s="61">
        <v>50</v>
      </c>
      <c r="J128" s="60">
        <f t="shared" si="8"/>
        <v>94500</v>
      </c>
      <c r="K128" s="105"/>
      <c r="M128" s="24"/>
      <c r="O128" s="86"/>
      <c r="Q128" s="25">
        <f t="shared" si="9"/>
        <v>0</v>
      </c>
      <c r="BF128" s="25">
        <v>1000</v>
      </c>
      <c r="BH128" s="25">
        <f t="shared" si="10"/>
        <v>42.372881355932208</v>
      </c>
    </row>
    <row r="129" spans="1:60" s="25" customFormat="1" ht="35.25" customHeight="1" x14ac:dyDescent="0.2">
      <c r="A129" s="82">
        <v>124</v>
      </c>
      <c r="B129" s="49" t="s">
        <v>176</v>
      </c>
      <c r="C129" s="42" t="s">
        <v>180</v>
      </c>
      <c r="D129" s="22" t="s">
        <v>11</v>
      </c>
      <c r="E129" s="63" t="s">
        <v>12</v>
      </c>
      <c r="F129" s="83">
        <f t="shared" si="6"/>
        <v>1890</v>
      </c>
      <c r="G129" s="84">
        <f t="shared" si="7"/>
        <v>1000</v>
      </c>
      <c r="H129" s="65">
        <v>890</v>
      </c>
      <c r="I129" s="61">
        <v>120</v>
      </c>
      <c r="J129" s="60">
        <f t="shared" si="8"/>
        <v>226800</v>
      </c>
      <c r="K129" s="106"/>
      <c r="M129" s="24"/>
      <c r="O129" s="86"/>
      <c r="Q129" s="25">
        <f t="shared" si="9"/>
        <v>0</v>
      </c>
      <c r="BF129" s="25">
        <v>1000</v>
      </c>
      <c r="BH129" s="25">
        <f t="shared" si="10"/>
        <v>101.69491525423729</v>
      </c>
    </row>
    <row r="130" spans="1:60" s="25" customFormat="1" ht="39" customHeight="1" x14ac:dyDescent="0.2">
      <c r="A130" s="82">
        <v>125</v>
      </c>
      <c r="B130" s="48" t="s">
        <v>176</v>
      </c>
      <c r="C130" s="51" t="s">
        <v>196</v>
      </c>
      <c r="D130" s="22" t="s">
        <v>11</v>
      </c>
      <c r="E130" s="63" t="s">
        <v>12</v>
      </c>
      <c r="F130" s="83">
        <f t="shared" si="6"/>
        <v>1569</v>
      </c>
      <c r="G130" s="84">
        <f t="shared" si="7"/>
        <v>850</v>
      </c>
      <c r="H130" s="29">
        <v>719</v>
      </c>
      <c r="I130" s="60">
        <v>140</v>
      </c>
      <c r="J130" s="60">
        <f t="shared" si="8"/>
        <v>219660</v>
      </c>
      <c r="K130" s="105" t="s">
        <v>12</v>
      </c>
      <c r="M130" s="24"/>
      <c r="O130" s="86"/>
      <c r="Q130" s="25">
        <f t="shared" si="9"/>
        <v>0</v>
      </c>
      <c r="S130" s="48"/>
      <c r="T130" s="51"/>
      <c r="U130" s="22"/>
      <c r="V130" s="63"/>
      <c r="W130" s="29"/>
      <c r="X130" s="58"/>
      <c r="Y130" s="29"/>
      <c r="Z130" s="60"/>
      <c r="AA130" s="60"/>
      <c r="BF130" s="25">
        <v>850</v>
      </c>
      <c r="BH130" s="25">
        <f t="shared" si="10"/>
        <v>118.64406779661017</v>
      </c>
    </row>
    <row r="131" spans="1:60" s="25" customFormat="1" ht="32.25" customHeight="1" x14ac:dyDescent="0.2">
      <c r="A131" s="82">
        <v>126</v>
      </c>
      <c r="B131" s="49" t="s">
        <v>176</v>
      </c>
      <c r="C131" s="50" t="s">
        <v>178</v>
      </c>
      <c r="D131" s="22" t="s">
        <v>11</v>
      </c>
      <c r="E131" s="63" t="s">
        <v>12</v>
      </c>
      <c r="F131" s="83">
        <f t="shared" si="6"/>
        <v>1</v>
      </c>
      <c r="G131" s="84">
        <f t="shared" si="7"/>
        <v>1</v>
      </c>
      <c r="H131" s="29">
        <v>0</v>
      </c>
      <c r="I131" s="61">
        <v>150</v>
      </c>
      <c r="J131" s="60">
        <f t="shared" si="8"/>
        <v>150</v>
      </c>
      <c r="K131" s="105"/>
      <c r="M131" s="24"/>
      <c r="O131" s="86"/>
      <c r="Q131" s="25">
        <f t="shared" si="9"/>
        <v>0</v>
      </c>
      <c r="BF131" s="25">
        <v>1</v>
      </c>
      <c r="BH131" s="25">
        <f t="shared" si="10"/>
        <v>127.11864406779662</v>
      </c>
    </row>
    <row r="132" spans="1:60" s="25" customFormat="1" ht="36.75" customHeight="1" x14ac:dyDescent="0.2">
      <c r="A132" s="82">
        <v>127</v>
      </c>
      <c r="B132" s="48" t="s">
        <v>176</v>
      </c>
      <c r="C132" s="52" t="s">
        <v>182</v>
      </c>
      <c r="D132" s="22" t="s">
        <v>11</v>
      </c>
      <c r="E132" s="63" t="s">
        <v>12</v>
      </c>
      <c r="F132" s="83">
        <f t="shared" si="6"/>
        <v>4</v>
      </c>
      <c r="G132" s="84">
        <f t="shared" si="7"/>
        <v>4</v>
      </c>
      <c r="H132" s="29">
        <v>0</v>
      </c>
      <c r="I132" s="61">
        <v>120</v>
      </c>
      <c r="J132" s="60">
        <f t="shared" si="8"/>
        <v>480</v>
      </c>
      <c r="K132" s="105"/>
      <c r="M132" s="24"/>
      <c r="O132" s="86"/>
      <c r="Q132" s="25">
        <f t="shared" si="9"/>
        <v>0</v>
      </c>
      <c r="BF132" s="25">
        <v>4</v>
      </c>
      <c r="BH132" s="25">
        <f t="shared" si="10"/>
        <v>101.69491525423729</v>
      </c>
    </row>
    <row r="133" spans="1:60" s="25" customFormat="1" ht="39" customHeight="1" x14ac:dyDescent="0.2">
      <c r="A133" s="82">
        <v>128</v>
      </c>
      <c r="B133" s="49" t="s">
        <v>176</v>
      </c>
      <c r="C133" s="52" t="s">
        <v>205</v>
      </c>
      <c r="D133" s="22" t="s">
        <v>11</v>
      </c>
      <c r="E133" s="63" t="s">
        <v>12</v>
      </c>
      <c r="F133" s="83">
        <f t="shared" si="6"/>
        <v>25</v>
      </c>
      <c r="G133" s="84">
        <f t="shared" si="7"/>
        <v>0</v>
      </c>
      <c r="H133" s="29">
        <v>25</v>
      </c>
      <c r="I133" s="88">
        <v>75</v>
      </c>
      <c r="J133" s="60">
        <f t="shared" si="8"/>
        <v>1875</v>
      </c>
      <c r="K133" s="105"/>
      <c r="M133" s="24"/>
      <c r="O133" s="86"/>
      <c r="Q133" s="25">
        <f t="shared" si="9"/>
        <v>0</v>
      </c>
      <c r="BF133" s="25">
        <v>0</v>
      </c>
      <c r="BH133" s="25">
        <f t="shared" si="10"/>
        <v>63.559322033898312</v>
      </c>
    </row>
    <row r="134" spans="1:60" s="25" customFormat="1" ht="35.25" customHeight="1" x14ac:dyDescent="0.2">
      <c r="A134" s="82">
        <v>129</v>
      </c>
      <c r="B134" s="49" t="s">
        <v>176</v>
      </c>
      <c r="C134" s="52" t="s">
        <v>206</v>
      </c>
      <c r="D134" s="22" t="s">
        <v>11</v>
      </c>
      <c r="E134" s="63" t="s">
        <v>12</v>
      </c>
      <c r="F134" s="83">
        <f t="shared" si="6"/>
        <v>27</v>
      </c>
      <c r="G134" s="84">
        <f t="shared" si="7"/>
        <v>0</v>
      </c>
      <c r="H134" s="29">
        <v>27</v>
      </c>
      <c r="I134" s="88">
        <v>75</v>
      </c>
      <c r="J134" s="60">
        <f t="shared" si="8"/>
        <v>2025</v>
      </c>
      <c r="K134" s="105"/>
      <c r="M134" s="24"/>
      <c r="O134" s="86"/>
      <c r="Q134" s="25">
        <f t="shared" si="9"/>
        <v>0</v>
      </c>
      <c r="BF134" s="25">
        <v>0</v>
      </c>
      <c r="BH134" s="25">
        <f t="shared" si="10"/>
        <v>63.559322033898312</v>
      </c>
    </row>
    <row r="135" spans="1:60" s="25" customFormat="1" ht="38.25" customHeight="1" x14ac:dyDescent="0.2">
      <c r="A135" s="82">
        <v>130</v>
      </c>
      <c r="B135" s="48" t="s">
        <v>176</v>
      </c>
      <c r="C135" s="51" t="s">
        <v>184</v>
      </c>
      <c r="D135" s="22" t="s">
        <v>11</v>
      </c>
      <c r="E135" s="63" t="s">
        <v>12</v>
      </c>
      <c r="F135" s="83">
        <f t="shared" ref="F135:F150" si="14">G135+H135</f>
        <v>265</v>
      </c>
      <c r="G135" s="84">
        <f t="shared" ref="G135:G150" si="15">O135+BF135</f>
        <v>165</v>
      </c>
      <c r="H135" s="29">
        <v>100</v>
      </c>
      <c r="I135" s="61">
        <v>120</v>
      </c>
      <c r="J135" s="60">
        <f t="shared" si="8"/>
        <v>31800</v>
      </c>
      <c r="K135" s="105"/>
      <c r="M135" s="24"/>
      <c r="O135" s="86"/>
      <c r="Q135" s="25">
        <f t="shared" si="9"/>
        <v>0</v>
      </c>
      <c r="BF135" s="25">
        <v>165</v>
      </c>
      <c r="BH135" s="25">
        <f t="shared" ref="BH135:BH150" si="16">I135/1.18</f>
        <v>101.69491525423729</v>
      </c>
    </row>
    <row r="136" spans="1:60" s="25" customFormat="1" ht="38.25" customHeight="1" x14ac:dyDescent="0.2">
      <c r="A136" s="82">
        <v>131</v>
      </c>
      <c r="B136" s="48" t="s">
        <v>176</v>
      </c>
      <c r="C136" s="67" t="s">
        <v>207</v>
      </c>
      <c r="D136" s="22" t="s">
        <v>11</v>
      </c>
      <c r="E136" s="63" t="s">
        <v>12</v>
      </c>
      <c r="F136" s="83">
        <f t="shared" si="14"/>
        <v>4</v>
      </c>
      <c r="G136" s="84">
        <f t="shared" si="15"/>
        <v>4</v>
      </c>
      <c r="H136" s="29">
        <v>0</v>
      </c>
      <c r="I136" s="61">
        <v>135</v>
      </c>
      <c r="J136" s="60">
        <f t="shared" si="8"/>
        <v>540</v>
      </c>
      <c r="K136" s="105"/>
      <c r="M136" s="24"/>
      <c r="O136" s="86"/>
      <c r="Q136" s="25">
        <f t="shared" si="9"/>
        <v>0</v>
      </c>
      <c r="BF136" s="25">
        <v>4</v>
      </c>
      <c r="BH136" s="25">
        <f t="shared" si="16"/>
        <v>114.40677966101696</v>
      </c>
    </row>
    <row r="137" spans="1:60" s="25" customFormat="1" ht="38.25" customHeight="1" x14ac:dyDescent="0.2">
      <c r="A137" s="82">
        <v>132</v>
      </c>
      <c r="B137" s="48" t="s">
        <v>176</v>
      </c>
      <c r="C137" s="51" t="s">
        <v>208</v>
      </c>
      <c r="D137" s="22" t="s">
        <v>11</v>
      </c>
      <c r="E137" s="63" t="s">
        <v>12</v>
      </c>
      <c r="F137" s="83">
        <f t="shared" si="14"/>
        <v>62</v>
      </c>
      <c r="G137" s="84">
        <f t="shared" si="15"/>
        <v>30</v>
      </c>
      <c r="H137" s="29">
        <v>32</v>
      </c>
      <c r="I137" s="61">
        <v>135</v>
      </c>
      <c r="J137" s="60">
        <f t="shared" si="8"/>
        <v>8370</v>
      </c>
      <c r="K137" s="105"/>
      <c r="M137" s="24"/>
      <c r="O137" s="86"/>
      <c r="Q137" s="25">
        <f t="shared" si="9"/>
        <v>0</v>
      </c>
      <c r="BF137" s="25">
        <v>30</v>
      </c>
      <c r="BH137" s="25">
        <f t="shared" si="16"/>
        <v>114.40677966101696</v>
      </c>
    </row>
    <row r="138" spans="1:60" s="25" customFormat="1" ht="36" customHeight="1" x14ac:dyDescent="0.2">
      <c r="A138" s="82">
        <v>133</v>
      </c>
      <c r="B138" s="49" t="s">
        <v>176</v>
      </c>
      <c r="C138" s="50" t="s">
        <v>177</v>
      </c>
      <c r="D138" s="22" t="s">
        <v>11</v>
      </c>
      <c r="E138" s="63" t="s">
        <v>12</v>
      </c>
      <c r="F138" s="83">
        <f t="shared" si="14"/>
        <v>1</v>
      </c>
      <c r="G138" s="84">
        <f t="shared" si="15"/>
        <v>1</v>
      </c>
      <c r="H138" s="29">
        <v>0</v>
      </c>
      <c r="I138" s="61">
        <v>220</v>
      </c>
      <c r="J138" s="60">
        <f t="shared" si="8"/>
        <v>220</v>
      </c>
      <c r="K138" s="105"/>
      <c r="M138" s="24"/>
      <c r="O138" s="86"/>
      <c r="Q138" s="25">
        <f t="shared" si="9"/>
        <v>0</v>
      </c>
      <c r="BF138" s="25">
        <v>1</v>
      </c>
      <c r="BH138" s="25">
        <f t="shared" si="16"/>
        <v>186.4406779661017</v>
      </c>
    </row>
    <row r="139" spans="1:60" s="25" customFormat="1" ht="39.75" customHeight="1" x14ac:dyDescent="0.2">
      <c r="A139" s="82">
        <v>134</v>
      </c>
      <c r="B139" s="48" t="s">
        <v>176</v>
      </c>
      <c r="C139" s="52" t="s">
        <v>186</v>
      </c>
      <c r="D139" s="22" t="s">
        <v>11</v>
      </c>
      <c r="E139" s="63" t="s">
        <v>12</v>
      </c>
      <c r="F139" s="83">
        <f t="shared" si="14"/>
        <v>20</v>
      </c>
      <c r="G139" s="84">
        <f t="shared" si="15"/>
        <v>20</v>
      </c>
      <c r="H139" s="29">
        <v>0</v>
      </c>
      <c r="I139" s="61">
        <v>150</v>
      </c>
      <c r="J139" s="60">
        <f t="shared" si="8"/>
        <v>3000</v>
      </c>
      <c r="K139" s="105"/>
      <c r="M139" s="24"/>
      <c r="O139" s="86"/>
      <c r="Q139" s="25">
        <f t="shared" si="9"/>
        <v>0</v>
      </c>
      <c r="BF139" s="25">
        <v>20</v>
      </c>
      <c r="BH139" s="25">
        <f t="shared" si="16"/>
        <v>127.11864406779662</v>
      </c>
    </row>
    <row r="140" spans="1:60" s="25" customFormat="1" ht="40.5" customHeight="1" x14ac:dyDescent="0.2">
      <c r="A140" s="82">
        <v>135</v>
      </c>
      <c r="B140" s="48" t="s">
        <v>176</v>
      </c>
      <c r="C140" s="53" t="s">
        <v>197</v>
      </c>
      <c r="D140" s="22" t="s">
        <v>11</v>
      </c>
      <c r="E140" s="63" t="s">
        <v>12</v>
      </c>
      <c r="F140" s="83">
        <f t="shared" si="14"/>
        <v>482</v>
      </c>
      <c r="G140" s="84">
        <f t="shared" si="15"/>
        <v>282</v>
      </c>
      <c r="H140" s="29">
        <v>200</v>
      </c>
      <c r="I140" s="61">
        <v>140</v>
      </c>
      <c r="J140" s="60">
        <f t="shared" si="8"/>
        <v>67480</v>
      </c>
      <c r="K140" s="105"/>
      <c r="M140" s="24"/>
      <c r="O140" s="86"/>
      <c r="Q140" s="25">
        <f t="shared" si="9"/>
        <v>0</v>
      </c>
      <c r="BF140" s="25">
        <v>282</v>
      </c>
      <c r="BH140" s="25">
        <f t="shared" si="16"/>
        <v>118.64406779661017</v>
      </c>
    </row>
    <row r="141" spans="1:60" s="25" customFormat="1" ht="35.25" customHeight="1" x14ac:dyDescent="0.2">
      <c r="A141" s="82">
        <v>136</v>
      </c>
      <c r="B141" s="48" t="s">
        <v>176</v>
      </c>
      <c r="C141" s="54" t="s">
        <v>198</v>
      </c>
      <c r="D141" s="22" t="s">
        <v>11</v>
      </c>
      <c r="E141" s="63" t="s">
        <v>12</v>
      </c>
      <c r="F141" s="83">
        <f t="shared" si="14"/>
        <v>267</v>
      </c>
      <c r="G141" s="84">
        <f t="shared" si="15"/>
        <v>167</v>
      </c>
      <c r="H141" s="29">
        <v>100</v>
      </c>
      <c r="I141" s="61">
        <v>130</v>
      </c>
      <c r="J141" s="60">
        <f t="shared" si="8"/>
        <v>34710</v>
      </c>
      <c r="K141" s="105"/>
      <c r="M141" s="24"/>
      <c r="O141" s="86"/>
      <c r="Q141" s="25">
        <f t="shared" si="9"/>
        <v>0</v>
      </c>
      <c r="BF141" s="25">
        <v>167</v>
      </c>
      <c r="BH141" s="25">
        <f t="shared" si="16"/>
        <v>110.16949152542374</v>
      </c>
    </row>
    <row r="142" spans="1:60" s="25" customFormat="1" ht="21" customHeight="1" x14ac:dyDescent="0.2">
      <c r="A142" s="82">
        <v>137</v>
      </c>
      <c r="B142" s="43" t="s">
        <v>187</v>
      </c>
      <c r="C142" s="44" t="s">
        <v>188</v>
      </c>
      <c r="D142" s="22" t="s">
        <v>11</v>
      </c>
      <c r="E142" s="63" t="s">
        <v>12</v>
      </c>
      <c r="F142" s="83">
        <f t="shared" si="14"/>
        <v>150</v>
      </c>
      <c r="G142" s="84">
        <f t="shared" si="15"/>
        <v>100</v>
      </c>
      <c r="H142" s="29">
        <v>50</v>
      </c>
      <c r="I142" s="61">
        <v>140</v>
      </c>
      <c r="J142" s="60">
        <f t="shared" si="8"/>
        <v>21000</v>
      </c>
      <c r="K142" s="105"/>
      <c r="M142" s="24"/>
      <c r="O142" s="86"/>
      <c r="Q142" s="25">
        <f t="shared" si="9"/>
        <v>0</v>
      </c>
      <c r="BF142" s="25">
        <v>100</v>
      </c>
      <c r="BH142" s="25">
        <f t="shared" si="16"/>
        <v>118.64406779661017</v>
      </c>
    </row>
    <row r="143" spans="1:60" s="25" customFormat="1" ht="21" customHeight="1" x14ac:dyDescent="0.2">
      <c r="A143" s="82">
        <v>138</v>
      </c>
      <c r="B143" s="43" t="s">
        <v>187</v>
      </c>
      <c r="C143" s="44" t="s">
        <v>189</v>
      </c>
      <c r="D143" s="22" t="s">
        <v>11</v>
      </c>
      <c r="E143" s="63" t="s">
        <v>12</v>
      </c>
      <c r="F143" s="83">
        <f t="shared" si="14"/>
        <v>50</v>
      </c>
      <c r="G143" s="84">
        <f t="shared" si="15"/>
        <v>30</v>
      </c>
      <c r="H143" s="29">
        <v>20</v>
      </c>
      <c r="I143" s="61">
        <v>220</v>
      </c>
      <c r="J143" s="60">
        <f t="shared" ref="J143:J150" si="17">F143*I143</f>
        <v>11000</v>
      </c>
      <c r="K143" s="105"/>
      <c r="M143" s="24"/>
      <c r="O143" s="86"/>
      <c r="Q143" s="25">
        <f t="shared" ref="Q143:Q150" si="18">F143-(G143+H143)</f>
        <v>0</v>
      </c>
      <c r="BF143" s="25">
        <v>30</v>
      </c>
      <c r="BH143" s="25">
        <f t="shared" si="16"/>
        <v>186.4406779661017</v>
      </c>
    </row>
    <row r="144" spans="1:60" s="25" customFormat="1" ht="21" customHeight="1" x14ac:dyDescent="0.2">
      <c r="A144" s="82">
        <v>139</v>
      </c>
      <c r="B144" s="43" t="s">
        <v>187</v>
      </c>
      <c r="C144" s="44" t="s">
        <v>190</v>
      </c>
      <c r="D144" s="22" t="s">
        <v>11</v>
      </c>
      <c r="E144" s="63" t="s">
        <v>12</v>
      </c>
      <c r="F144" s="83">
        <f t="shared" si="14"/>
        <v>100</v>
      </c>
      <c r="G144" s="84">
        <f t="shared" si="15"/>
        <v>60</v>
      </c>
      <c r="H144" s="29">
        <v>40</v>
      </c>
      <c r="I144" s="61">
        <v>150</v>
      </c>
      <c r="J144" s="60">
        <f t="shared" si="17"/>
        <v>15000</v>
      </c>
      <c r="K144" s="105"/>
      <c r="M144" s="24"/>
      <c r="O144" s="86"/>
      <c r="Q144" s="25">
        <f t="shared" si="18"/>
        <v>0</v>
      </c>
      <c r="BF144" s="25">
        <v>60</v>
      </c>
      <c r="BH144" s="25">
        <f t="shared" si="16"/>
        <v>127.11864406779662</v>
      </c>
    </row>
    <row r="145" spans="1:88" s="25" customFormat="1" ht="21" customHeight="1" x14ac:dyDescent="0.2">
      <c r="A145" s="82">
        <v>140</v>
      </c>
      <c r="B145" s="43" t="s">
        <v>187</v>
      </c>
      <c r="C145" s="44" t="s">
        <v>191</v>
      </c>
      <c r="D145" s="22" t="s">
        <v>11</v>
      </c>
      <c r="E145" s="63" t="s">
        <v>12</v>
      </c>
      <c r="F145" s="83">
        <f t="shared" si="14"/>
        <v>50</v>
      </c>
      <c r="G145" s="84">
        <f t="shared" si="15"/>
        <v>30</v>
      </c>
      <c r="H145" s="29">
        <v>20</v>
      </c>
      <c r="I145" s="61">
        <v>220</v>
      </c>
      <c r="J145" s="60">
        <f t="shared" si="17"/>
        <v>11000</v>
      </c>
      <c r="K145" s="105"/>
      <c r="M145" s="24"/>
      <c r="O145" s="86"/>
      <c r="Q145" s="25">
        <f t="shared" si="18"/>
        <v>0</v>
      </c>
      <c r="BF145" s="25">
        <v>30</v>
      </c>
      <c r="BH145" s="25">
        <f t="shared" si="16"/>
        <v>186.4406779661017</v>
      </c>
    </row>
    <row r="146" spans="1:88" s="25" customFormat="1" ht="21" customHeight="1" x14ac:dyDescent="0.2">
      <c r="A146" s="82">
        <v>141</v>
      </c>
      <c r="B146" s="43" t="s">
        <v>187</v>
      </c>
      <c r="C146" s="44" t="s">
        <v>192</v>
      </c>
      <c r="D146" s="22" t="s">
        <v>11</v>
      </c>
      <c r="E146" s="63" t="s">
        <v>12</v>
      </c>
      <c r="F146" s="83">
        <f t="shared" si="14"/>
        <v>10</v>
      </c>
      <c r="G146" s="84">
        <f t="shared" si="15"/>
        <v>10</v>
      </c>
      <c r="H146" s="29">
        <v>0</v>
      </c>
      <c r="I146" s="61">
        <v>150</v>
      </c>
      <c r="J146" s="60">
        <f t="shared" si="17"/>
        <v>1500</v>
      </c>
      <c r="K146" s="105"/>
      <c r="M146" s="24"/>
      <c r="O146" s="86"/>
      <c r="Q146" s="25">
        <f t="shared" si="18"/>
        <v>0</v>
      </c>
      <c r="BF146" s="25">
        <v>10</v>
      </c>
      <c r="BH146" s="25">
        <f t="shared" si="16"/>
        <v>127.11864406779662</v>
      </c>
    </row>
    <row r="147" spans="1:88" s="25" customFormat="1" ht="21" customHeight="1" x14ac:dyDescent="0.2">
      <c r="A147" s="82">
        <v>142</v>
      </c>
      <c r="B147" s="43" t="s">
        <v>187</v>
      </c>
      <c r="C147" s="44" t="s">
        <v>193</v>
      </c>
      <c r="D147" s="22" t="s">
        <v>11</v>
      </c>
      <c r="E147" s="63" t="s">
        <v>12</v>
      </c>
      <c r="F147" s="83">
        <f t="shared" si="14"/>
        <v>30</v>
      </c>
      <c r="G147" s="84">
        <f t="shared" si="15"/>
        <v>20</v>
      </c>
      <c r="H147" s="29">
        <v>10</v>
      </c>
      <c r="I147" s="61">
        <v>150</v>
      </c>
      <c r="J147" s="60">
        <f t="shared" si="17"/>
        <v>4500</v>
      </c>
      <c r="K147" s="105"/>
      <c r="M147" s="24"/>
      <c r="O147" s="86"/>
      <c r="Q147" s="25">
        <f t="shared" si="18"/>
        <v>0</v>
      </c>
      <c r="BF147" s="25">
        <v>20</v>
      </c>
      <c r="BH147" s="25">
        <f t="shared" si="16"/>
        <v>127.11864406779662</v>
      </c>
    </row>
    <row r="148" spans="1:88" s="25" customFormat="1" ht="21" customHeight="1" x14ac:dyDescent="0.2">
      <c r="A148" s="82">
        <v>143</v>
      </c>
      <c r="B148" s="43" t="s">
        <v>187</v>
      </c>
      <c r="C148" s="44" t="s">
        <v>194</v>
      </c>
      <c r="D148" s="22" t="s">
        <v>11</v>
      </c>
      <c r="E148" s="63" t="s">
        <v>12</v>
      </c>
      <c r="F148" s="83">
        <f t="shared" si="14"/>
        <v>20</v>
      </c>
      <c r="G148" s="84">
        <f t="shared" si="15"/>
        <v>10</v>
      </c>
      <c r="H148" s="29">
        <v>10</v>
      </c>
      <c r="I148" s="61">
        <v>220</v>
      </c>
      <c r="J148" s="60">
        <f t="shared" si="17"/>
        <v>4400</v>
      </c>
      <c r="K148" s="105"/>
      <c r="M148" s="24"/>
      <c r="O148" s="86"/>
      <c r="Q148" s="25">
        <f t="shared" si="18"/>
        <v>0</v>
      </c>
      <c r="BF148" s="25">
        <v>10</v>
      </c>
      <c r="BH148" s="25">
        <f t="shared" si="16"/>
        <v>186.4406779661017</v>
      </c>
    </row>
    <row r="149" spans="1:88" s="25" customFormat="1" ht="21" customHeight="1" x14ac:dyDescent="0.2">
      <c r="A149" s="82">
        <v>144</v>
      </c>
      <c r="B149" s="43" t="s">
        <v>187</v>
      </c>
      <c r="C149" s="44" t="s">
        <v>195</v>
      </c>
      <c r="D149" s="22" t="s">
        <v>11</v>
      </c>
      <c r="E149" s="63" t="s">
        <v>12</v>
      </c>
      <c r="F149" s="83">
        <f t="shared" si="14"/>
        <v>40</v>
      </c>
      <c r="G149" s="84">
        <f t="shared" si="15"/>
        <v>20</v>
      </c>
      <c r="H149" s="29">
        <v>20</v>
      </c>
      <c r="I149" s="61">
        <v>140</v>
      </c>
      <c r="J149" s="60">
        <f t="shared" si="17"/>
        <v>5600</v>
      </c>
      <c r="K149" s="105"/>
      <c r="M149" s="24"/>
      <c r="O149" s="86"/>
      <c r="Q149" s="25">
        <f t="shared" si="18"/>
        <v>0</v>
      </c>
      <c r="BF149" s="25">
        <v>20</v>
      </c>
      <c r="BH149" s="25">
        <f t="shared" si="16"/>
        <v>118.64406779661017</v>
      </c>
    </row>
    <row r="150" spans="1:88" s="25" customFormat="1" ht="23.25" customHeight="1" x14ac:dyDescent="0.2">
      <c r="A150" s="82">
        <v>145</v>
      </c>
      <c r="B150" s="49" t="s">
        <v>176</v>
      </c>
      <c r="C150" s="66" t="s">
        <v>181</v>
      </c>
      <c r="D150" s="22" t="s">
        <v>11</v>
      </c>
      <c r="E150" s="63" t="s">
        <v>12</v>
      </c>
      <c r="F150" s="83">
        <f t="shared" si="14"/>
        <v>1620</v>
      </c>
      <c r="G150" s="84">
        <f t="shared" si="15"/>
        <v>900</v>
      </c>
      <c r="H150" s="55">
        <v>720</v>
      </c>
      <c r="I150" s="61">
        <v>350</v>
      </c>
      <c r="J150" s="60">
        <f t="shared" si="17"/>
        <v>567000</v>
      </c>
      <c r="K150" s="106"/>
      <c r="M150" s="20"/>
      <c r="O150" s="86"/>
      <c r="Q150" s="25">
        <f t="shared" si="18"/>
        <v>0</v>
      </c>
      <c r="BF150" s="25">
        <v>900</v>
      </c>
      <c r="BH150" s="25">
        <f t="shared" si="16"/>
        <v>296.61016949152543</v>
      </c>
    </row>
    <row r="151" spans="1:88" s="25" customFormat="1" x14ac:dyDescent="0.2">
      <c r="B151" s="89"/>
      <c r="I151" s="90" t="s">
        <v>27</v>
      </c>
      <c r="J151" s="91">
        <f>SUM(J6:J150)</f>
        <v>7225412.080000001</v>
      </c>
    </row>
    <row r="152" spans="1:88" s="25" customFormat="1" ht="12.75" customHeight="1" x14ac:dyDescent="0.2">
      <c r="B152" s="89"/>
      <c r="I152" s="92"/>
      <c r="J152" s="91">
        <f>J151/118*18</f>
        <v>1102181.5037288137</v>
      </c>
      <c r="K152" s="93"/>
    </row>
    <row r="153" spans="1:88" s="25" customFormat="1" x14ac:dyDescent="0.2">
      <c r="A153" s="130" t="s">
        <v>225</v>
      </c>
      <c r="B153" s="131"/>
      <c r="C153" s="131"/>
      <c r="D153" s="131"/>
      <c r="E153" s="131"/>
      <c r="F153" s="131"/>
      <c r="G153" s="131"/>
      <c r="H153" s="131"/>
      <c r="I153" s="131"/>
      <c r="J153" s="131"/>
      <c r="K153" s="132"/>
      <c r="CJ153" s="94"/>
    </row>
    <row r="154" spans="1:88" s="25" customFormat="1" ht="18" customHeight="1" x14ac:dyDescent="0.2">
      <c r="A154" s="133" t="s">
        <v>203</v>
      </c>
      <c r="B154" s="134"/>
      <c r="C154" s="131"/>
      <c r="D154" s="131"/>
      <c r="E154" s="131"/>
      <c r="F154" s="131"/>
      <c r="G154" s="131"/>
      <c r="H154" s="131"/>
      <c r="I154" s="131"/>
      <c r="J154" s="131"/>
      <c r="K154" s="132"/>
    </row>
    <row r="155" spans="1:88" s="25" customFormat="1" ht="25.5" customHeight="1" x14ac:dyDescent="0.2">
      <c r="A155" s="135" t="s">
        <v>28</v>
      </c>
      <c r="B155" s="136"/>
      <c r="C155" s="128" t="s">
        <v>224</v>
      </c>
      <c r="D155" s="137"/>
      <c r="E155" s="137"/>
      <c r="F155" s="137"/>
      <c r="G155" s="137"/>
      <c r="H155" s="137"/>
      <c r="I155" s="137"/>
      <c r="J155" s="137"/>
      <c r="K155" s="138"/>
      <c r="BG155" s="94">
        <f>J151-J152</f>
        <v>6123230.5762711875</v>
      </c>
    </row>
    <row r="156" spans="1:88" s="25" customFormat="1" ht="25.5" customHeight="1" x14ac:dyDescent="0.2">
      <c r="A156" s="95"/>
      <c r="B156" s="96" t="s">
        <v>29</v>
      </c>
      <c r="C156" s="127" t="s">
        <v>221</v>
      </c>
      <c r="D156" s="128"/>
      <c r="E156" s="128"/>
      <c r="F156" s="128"/>
      <c r="G156" s="128"/>
      <c r="H156" s="128"/>
      <c r="I156" s="128"/>
      <c r="J156" s="128"/>
      <c r="K156" s="129"/>
    </row>
    <row r="157" spans="1:88" s="25" customFormat="1" ht="30.75" customHeight="1" x14ac:dyDescent="0.2">
      <c r="A157" s="107" t="s">
        <v>30</v>
      </c>
      <c r="B157" s="108"/>
      <c r="C157" s="109" t="s">
        <v>31</v>
      </c>
      <c r="D157" s="110"/>
      <c r="E157" s="110"/>
      <c r="F157" s="110"/>
      <c r="G157" s="110"/>
      <c r="H157" s="110"/>
      <c r="I157" s="110"/>
      <c r="J157" s="110"/>
      <c r="K157" s="111"/>
    </row>
    <row r="158" spans="1:88" s="25" customFormat="1" x14ac:dyDescent="0.2">
      <c r="A158" s="112" t="s">
        <v>32</v>
      </c>
      <c r="B158" s="113"/>
      <c r="C158" s="118" t="s">
        <v>33</v>
      </c>
      <c r="D158" s="119"/>
      <c r="E158" s="119"/>
      <c r="F158" s="119"/>
      <c r="G158" s="119"/>
      <c r="H158" s="119"/>
      <c r="I158" s="119"/>
      <c r="J158" s="119"/>
      <c r="K158" s="120"/>
    </row>
    <row r="159" spans="1:88" s="25" customFormat="1" x14ac:dyDescent="0.2">
      <c r="A159" s="114"/>
      <c r="B159" s="115"/>
      <c r="C159" s="121" t="s">
        <v>34</v>
      </c>
      <c r="D159" s="122"/>
      <c r="E159" s="122"/>
      <c r="F159" s="122"/>
      <c r="G159" s="122"/>
      <c r="H159" s="122"/>
      <c r="I159" s="122"/>
      <c r="J159" s="122"/>
      <c r="K159" s="123"/>
    </row>
    <row r="160" spans="1:88" s="25" customFormat="1" x14ac:dyDescent="0.2">
      <c r="A160" s="114"/>
      <c r="B160" s="115"/>
      <c r="C160" s="121" t="s">
        <v>35</v>
      </c>
      <c r="D160" s="122"/>
      <c r="E160" s="122"/>
      <c r="F160" s="122"/>
      <c r="G160" s="122"/>
      <c r="H160" s="122"/>
      <c r="I160" s="122"/>
      <c r="J160" s="122"/>
      <c r="K160" s="123"/>
    </row>
    <row r="161" spans="1:11" s="25" customFormat="1" x14ac:dyDescent="0.2">
      <c r="A161" s="114"/>
      <c r="B161" s="115"/>
      <c r="C161" s="121" t="s">
        <v>36</v>
      </c>
      <c r="D161" s="122"/>
      <c r="E161" s="122"/>
      <c r="F161" s="122"/>
      <c r="G161" s="122"/>
      <c r="H161" s="122"/>
      <c r="I161" s="122"/>
      <c r="J161" s="122"/>
      <c r="K161" s="123"/>
    </row>
    <row r="162" spans="1:11" s="25" customFormat="1" x14ac:dyDescent="0.2">
      <c r="A162" s="114"/>
      <c r="B162" s="115"/>
      <c r="C162" s="121" t="s">
        <v>37</v>
      </c>
      <c r="D162" s="122"/>
      <c r="E162" s="122"/>
      <c r="F162" s="122"/>
      <c r="G162" s="122"/>
      <c r="H162" s="122"/>
      <c r="I162" s="122"/>
      <c r="J162" s="122"/>
      <c r="K162" s="123"/>
    </row>
    <row r="163" spans="1:11" s="25" customFormat="1" x14ac:dyDescent="0.2">
      <c r="A163" s="116"/>
      <c r="B163" s="117"/>
      <c r="C163" s="121" t="s">
        <v>223</v>
      </c>
      <c r="D163" s="122"/>
      <c r="E163" s="122"/>
      <c r="F163" s="122"/>
      <c r="G163" s="122"/>
      <c r="H163" s="122"/>
      <c r="I163" s="122"/>
      <c r="J163" s="122"/>
      <c r="K163" s="123"/>
    </row>
    <row r="164" spans="1:11" ht="15" customHeight="1" x14ac:dyDescent="0.2">
      <c r="A164" s="97" t="s">
        <v>38</v>
      </c>
      <c r="B164" s="98"/>
      <c r="C164" s="77" t="s">
        <v>39</v>
      </c>
      <c r="D164" s="75"/>
      <c r="E164" s="75"/>
      <c r="F164" s="75"/>
      <c r="G164" s="75"/>
      <c r="H164" s="75"/>
      <c r="I164" s="75"/>
      <c r="J164" s="75"/>
      <c r="K164" s="76"/>
    </row>
    <row r="165" spans="1:11" ht="20.25" customHeight="1" x14ac:dyDescent="0.2">
      <c r="A165" s="99"/>
      <c r="B165" s="100"/>
      <c r="C165" s="78" t="s">
        <v>222</v>
      </c>
      <c r="D165" s="79"/>
      <c r="E165" s="79"/>
      <c r="F165" s="79"/>
      <c r="G165" s="79"/>
      <c r="H165" s="80"/>
      <c r="I165" s="80"/>
      <c r="J165" s="80"/>
      <c r="K165" s="81"/>
    </row>
  </sheetData>
  <mergeCells count="21">
    <mergeCell ref="M43:M79"/>
    <mergeCell ref="C156:K156"/>
    <mergeCell ref="A153:K153"/>
    <mergeCell ref="A154:K154"/>
    <mergeCell ref="A155:B155"/>
    <mergeCell ref="C155:K155"/>
    <mergeCell ref="A164:B165"/>
    <mergeCell ref="K6:K26"/>
    <mergeCell ref="K27:K56"/>
    <mergeCell ref="K57:K93"/>
    <mergeCell ref="K94:K129"/>
    <mergeCell ref="K130:K150"/>
    <mergeCell ref="A157:B157"/>
    <mergeCell ref="C157:K157"/>
    <mergeCell ref="A158:B163"/>
    <mergeCell ref="C158:K158"/>
    <mergeCell ref="C159:K159"/>
    <mergeCell ref="C160:K160"/>
    <mergeCell ref="C161:K161"/>
    <mergeCell ref="C162:K162"/>
    <mergeCell ref="C163:K163"/>
  </mergeCells>
  <pageMargins left="0.11811023622047245" right="0.11811023622047245" top="0.15748031496062992" bottom="0.15748031496062992" header="0.31496062992125984" footer="0.31496062992125984"/>
  <pageSetup paperSize="9" scale="79" fitToHeight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2013-05-08T04:38:06Z</cp:lastPrinted>
  <dcterms:created xsi:type="dcterms:W3CDTF">2013-04-09T04:22:25Z</dcterms:created>
  <dcterms:modified xsi:type="dcterms:W3CDTF">2013-05-08T06:13:15Z</dcterms:modified>
</cp:coreProperties>
</file>